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iana/Documents/Schaken archief/De Giessen/Schaakboek/"/>
    </mc:Choice>
  </mc:AlternateContent>
  <xr:revisionPtr revIDLastSave="0" documentId="13_ncr:1_{4FD78A66-8D4D-D54D-9CF4-05F982D06347}" xr6:coauthVersionLast="36" xr6:coauthVersionMax="36" xr10:uidLastSave="{00000000-0000-0000-0000-000000000000}"/>
  <bookViews>
    <workbookView xWindow="0" yWindow="460" windowWidth="51200" windowHeight="26740" xr2:uid="{00000000-000D-0000-FFFF-FFFF00000000}"/>
  </bookViews>
  <sheets>
    <sheet name="Koplopers" sheetId="1" r:id="rId1"/>
    <sheet name="Blad2" sheetId="2" r:id="rId2"/>
    <sheet name="Blad3" sheetId="3" r:id="rId3"/>
  </sheets>
  <definedNames>
    <definedName name="_xlnm.Print_Area" localSheetId="0">Koplopers!$B$1:$BF$39</definedName>
    <definedName name="_xlnm.Print_Titles" localSheetId="0">Koplopers!$A:$A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F36" i="1" l="1"/>
  <c r="BF35" i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BF4" i="1"/>
  <c r="BF3" i="1"/>
  <c r="BF2" i="1"/>
  <c r="A3" i="1"/>
  <c r="A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BF39" i="1" l="1"/>
</calcChain>
</file>

<file path=xl/sharedStrings.xml><?xml version="1.0" encoding="utf-8"?>
<sst xmlns="http://schemas.openxmlformats.org/spreadsheetml/2006/main" count="1716" uniqueCount="127">
  <si>
    <t>M. de Wit</t>
  </si>
  <si>
    <t>J. Kwakernaak</t>
  </si>
  <si>
    <t>E. Korevaar (j)</t>
  </si>
  <si>
    <t>E. van der Graaf (j)</t>
  </si>
  <si>
    <t>A.C. Boot</t>
  </si>
  <si>
    <t>W.F. Overbeeke</t>
  </si>
  <si>
    <t>J.J. Vonk (j)</t>
  </si>
  <si>
    <t>D. de Jager</t>
  </si>
  <si>
    <t>I.T. Lodder</t>
  </si>
  <si>
    <t>B. van Dijk</t>
  </si>
  <si>
    <t>R.A. Bruyn</t>
  </si>
  <si>
    <t>G. de Haan</t>
  </si>
  <si>
    <t>W.F. Kesteloo (j)</t>
  </si>
  <si>
    <t>J.J. Vonk</t>
  </si>
  <si>
    <t>T.T. Schakel</t>
  </si>
  <si>
    <t>B. Van Geldere</t>
    <phoneticPr fontId="0" type="noConversion"/>
  </si>
  <si>
    <t>2014-2015</t>
    <phoneticPr fontId="0" type="noConversion"/>
  </si>
  <si>
    <t>H. Boot</t>
    <phoneticPr fontId="0" type="noConversion"/>
  </si>
  <si>
    <t>S. van den Oord (j)</t>
  </si>
  <si>
    <t>J.W. de Jong</t>
  </si>
  <si>
    <t>E. Csecsinovits</t>
  </si>
  <si>
    <t>F.R. van Kralingen</t>
  </si>
  <si>
    <t>W.J. Koutstaal</t>
  </si>
  <si>
    <t>J.P. van den Dool</t>
  </si>
  <si>
    <t>T.T. Schakel (j)</t>
  </si>
  <si>
    <t>J. Kwakernaak (j)</t>
  </si>
  <si>
    <t>A. Slob</t>
  </si>
  <si>
    <t>P. Bruyn</t>
  </si>
  <si>
    <t>W.F. Kesteloo</t>
  </si>
  <si>
    <t>S. van den Oord</t>
  </si>
  <si>
    <t>R. Alizadeh</t>
  </si>
  <si>
    <t>J. Post</t>
  </si>
  <si>
    <t>J. Post / A.C. Boot</t>
  </si>
  <si>
    <t>B. Van Geldere</t>
    <phoneticPr fontId="0" type="noConversion"/>
  </si>
  <si>
    <t>J. Post / A.C. Boot / J.P. van den Dool</t>
  </si>
  <si>
    <t>A.C. Boot / C. Schakel</t>
  </si>
  <si>
    <t>C. Schakel</t>
  </si>
  <si>
    <t>H. Boot (j)</t>
  </si>
  <si>
    <t>1999-2000</t>
  </si>
  <si>
    <t>H. Kremer</t>
  </si>
  <si>
    <t>2000-2001</t>
  </si>
  <si>
    <t>A.M. Brink</t>
  </si>
  <si>
    <t>2001-2002</t>
  </si>
  <si>
    <t>W. Rietveld</t>
  </si>
  <si>
    <t>E.L. Korevaar</t>
  </si>
  <si>
    <t>H. van den Oord</t>
  </si>
  <si>
    <t>2002-2003</t>
  </si>
  <si>
    <t>2003-2004</t>
  </si>
  <si>
    <t>H. Boot</t>
    <phoneticPr fontId="0" type="noConversion"/>
  </si>
  <si>
    <t>Totaal</t>
  </si>
  <si>
    <t>K. Euser</t>
  </si>
  <si>
    <t>2004-2005</t>
  </si>
  <si>
    <t>K. Euser (j)</t>
  </si>
  <si>
    <t>2005-2006</t>
  </si>
  <si>
    <t>H. Boot</t>
    <phoneticPr fontId="0" type="noConversion"/>
  </si>
  <si>
    <t>2006-2007</t>
  </si>
  <si>
    <t>2007-2008</t>
  </si>
  <si>
    <t>2008-2009</t>
  </si>
  <si>
    <t>2009-2010</t>
  </si>
  <si>
    <t>J.J. Vonk</t>
    <phoneticPr fontId="0" type="noConversion"/>
  </si>
  <si>
    <t>J.J. Vonk</t>
    <phoneticPr fontId="0" type="noConversion"/>
  </si>
  <si>
    <t>J.J. Vonk</t>
    <phoneticPr fontId="0" type="noConversion"/>
  </si>
  <si>
    <t>2010-2011</t>
    <phoneticPr fontId="0" type="noConversion"/>
  </si>
  <si>
    <t>K. Euser</t>
    <phoneticPr fontId="0" type="noConversion"/>
  </si>
  <si>
    <t>H. Boot</t>
    <phoneticPr fontId="0" type="noConversion"/>
  </si>
  <si>
    <t>W. Rietveld</t>
    <phoneticPr fontId="0" type="noConversion"/>
  </si>
  <si>
    <t>E.L. Korevaar</t>
    <phoneticPr fontId="0" type="noConversion"/>
  </si>
  <si>
    <t>E.L. Korevaar</t>
    <phoneticPr fontId="0" type="noConversion"/>
  </si>
  <si>
    <t>T.T. Schakel</t>
    <phoneticPr fontId="0" type="noConversion"/>
  </si>
  <si>
    <t>T.T. Schakel</t>
    <phoneticPr fontId="0" type="noConversion"/>
  </si>
  <si>
    <t>2011-2012</t>
    <phoneticPr fontId="0" type="noConversion"/>
  </si>
  <si>
    <t>J.J. Vonk</t>
    <phoneticPr fontId="0" type="noConversion"/>
  </si>
  <si>
    <t>H. Boot</t>
    <phoneticPr fontId="0" type="noConversion"/>
  </si>
  <si>
    <t>T.T. Schakel</t>
    <phoneticPr fontId="0" type="noConversion"/>
  </si>
  <si>
    <t>2013-2014</t>
    <phoneticPr fontId="0" type="noConversion"/>
  </si>
  <si>
    <t>J.W. De Jong</t>
    <phoneticPr fontId="0" type="noConversion"/>
  </si>
  <si>
    <t>J.W. De Jong</t>
    <phoneticPr fontId="0" type="noConversion"/>
  </si>
  <si>
    <t>H. Boot</t>
    <phoneticPr fontId="0" type="noConversion"/>
  </si>
  <si>
    <t>H. Boot</t>
    <phoneticPr fontId="0" type="noConversion"/>
  </si>
  <si>
    <t>2012-2013</t>
    <phoneticPr fontId="0" type="noConversion"/>
  </si>
  <si>
    <t>J.J. Vonk</t>
    <phoneticPr fontId="0" type="noConversion"/>
  </si>
  <si>
    <t>T.T. Schakel</t>
    <phoneticPr fontId="0" type="noConversion"/>
  </si>
  <si>
    <t>1965-1966</t>
  </si>
  <si>
    <t>1966-1967</t>
  </si>
  <si>
    <t>1967-1968</t>
  </si>
  <si>
    <t>1968-1969</t>
  </si>
  <si>
    <t>1969-1970</t>
  </si>
  <si>
    <t>1970-1971</t>
  </si>
  <si>
    <t>1971-1972</t>
  </si>
  <si>
    <t>1972-1973</t>
  </si>
  <si>
    <t>1973-1974</t>
  </si>
  <si>
    <t>1974-1975</t>
  </si>
  <si>
    <t>1975-1976</t>
  </si>
  <si>
    <t>1976-1977</t>
  </si>
  <si>
    <t>1977-1978</t>
  </si>
  <si>
    <t>1978-1979</t>
  </si>
  <si>
    <t>1979-1980</t>
  </si>
  <si>
    <t>1980-1981</t>
  </si>
  <si>
    <t>1981-1982</t>
  </si>
  <si>
    <t>1982-1983</t>
  </si>
  <si>
    <t>1964-1965</t>
  </si>
  <si>
    <t>A.J. van Houwelingen</t>
  </si>
  <si>
    <t>Ronde</t>
  </si>
  <si>
    <t>1983-1984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</si>
  <si>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</si>
  <si>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</si>
  <si>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</si>
  <si>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</si>
  <si>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</si>
  <si>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</si>
  <si>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</si>
  <si>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</si>
  <si>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</si>
  <si>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</si>
  <si>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</si>
  <si>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</si>
  <si>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</si>
  <si>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</si>
  <si>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</si>
  <si>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E. van der Graaf</t>
  </si>
  <si>
    <t>J.A. de Vries</t>
  </si>
  <si>
    <t>2015-2016</t>
  </si>
  <si>
    <t>2016-2017</t>
  </si>
  <si>
    <t>H. Boot</t>
  </si>
  <si>
    <t>2017-2018</t>
  </si>
  <si>
    <t>H. Karelse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</si>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</sst>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2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1" xfId="0" applyFill="1" applyBorder="1" applyAlignment="1">
      <alignment horizontal="centerContinuous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3" xfId="0" applyBorder="1" applyAlignment="1"/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0" xfId="0" applyBorder="1" applyAlignment="1"/>
    <xf numFmtId="0" fontId="3" fillId="0" borderId="0" xfId="0" applyFont="1" applyAlignment="1"/>
    <xf numFmtId="0" fontId="0" fillId="0" borderId="4" xfId="0" applyBorder="1" applyAlignment="1"/>
    <xf numFmtId="0" fontId="2" fillId="0" borderId="4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Fill="1" applyBorder="1" applyAlignment="1"/>
    <xf numFmtId="0" fontId="0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5" fillId="0" borderId="4" xfId="0" applyFont="1" applyBorder="1" applyAlignment="1"/>
    <xf numFmtId="0" fontId="2" fillId="3" borderId="0" xfId="0" applyFont="1" applyFill="1" applyAlignment="1"/>
    <xf numFmtId="0" fontId="2" fillId="0" borderId="0" xfId="0" applyFont="1"/>
  </cellXfs>
  <cellStyles count="1">
    <cellStyle name="Standaard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D857"/>
  <sheetViews>
    <sheetView tabSelected="1" zoomScale="125" zoomScaleNormal="125" workbookViewId="0">
      <pane xSplit="1" ySplit="1" topLeftCell="AE2" activePane="bottomRight" state="frozen"/>
      <selection pane="topRight" activeCell="B1" sqref="B1"/>
      <selection pane="bottomLeft" activeCell="A2" sqref="A2"/>
      <selection pane="bottomRight" activeCell="BD33" sqref="BD33"/>
    </sheetView>
  </sheetViews>
  <sheetFormatPr baseColWidth="10" defaultColWidth="8.83203125" defaultRowHeight="13" x14ac:dyDescent="0.15"/>
  <cols>
    <col min="1" max="1" width="7.5" style="11" bestFit="1" customWidth="1"/>
    <col min="2" max="2" width="18" style="10" bestFit="1" customWidth="1"/>
    <col min="3" max="3" width="10.83203125" style="7" bestFit="1" customWidth="1"/>
    <col min="4" max="4" width="29.33203125" style="7" bestFit="1" customWidth="1"/>
    <col min="5" max="10" width="10.83203125" style="7" bestFit="1" customWidth="1"/>
    <col min="11" max="11" width="15" style="7" bestFit="1" customWidth="1"/>
    <col min="12" max="12" width="12" style="7" bestFit="1" customWidth="1"/>
    <col min="13" max="13" width="14.33203125" style="7" bestFit="1" customWidth="1"/>
    <col min="14" max="14" width="12.6640625" style="7" bestFit="1" customWidth="1"/>
    <col min="15" max="15" width="14.33203125" style="7" bestFit="1" customWidth="1"/>
    <col min="16" max="16" width="15" style="7" bestFit="1" customWidth="1"/>
    <col min="17" max="17" width="10.83203125" style="7" bestFit="1" customWidth="1"/>
    <col min="18" max="19" width="12.83203125" style="7" bestFit="1" customWidth="1"/>
    <col min="20" max="20" width="15.5" style="7" bestFit="1" customWidth="1"/>
    <col min="21" max="21" width="13.6640625" style="7" bestFit="1" customWidth="1"/>
    <col min="22" max="22" width="14.1640625" style="7" bestFit="1" customWidth="1"/>
    <col min="23" max="23" width="10.83203125" style="7" bestFit="1" customWidth="1"/>
    <col min="24" max="24" width="13.1640625" style="7" bestFit="1" customWidth="1"/>
    <col min="25" max="25" width="13.5" style="7" bestFit="1" customWidth="1"/>
    <col min="26" max="26" width="14.1640625" style="7" bestFit="1" customWidth="1"/>
    <col min="27" max="27" width="17.5" style="7" bestFit="1" customWidth="1"/>
    <col min="28" max="28" width="13.1640625" style="7" bestFit="1" customWidth="1"/>
    <col min="29" max="30" width="10.83203125" style="7" bestFit="1" customWidth="1"/>
    <col min="31" max="31" width="12.83203125" style="7" bestFit="1" customWidth="1"/>
    <col min="32" max="34" width="15.5" style="7" bestFit="1" customWidth="1"/>
    <col min="35" max="35" width="10.83203125" style="7" bestFit="1" customWidth="1"/>
    <col min="36" max="36" width="17.5" style="19" bestFit="1" customWidth="1"/>
    <col min="37" max="37" width="12.1640625" style="19" bestFit="1" customWidth="1"/>
    <col min="38" max="38" width="10.83203125" style="19" bestFit="1" customWidth="1"/>
    <col min="39" max="39" width="11.5" style="19" bestFit="1" customWidth="1"/>
    <col min="40" max="40" width="13.5" style="19" bestFit="1" customWidth="1"/>
    <col min="41" max="42" width="11.5" style="19" bestFit="1" customWidth="1"/>
    <col min="43" max="43" width="11" style="19" bestFit="1" customWidth="1"/>
    <col min="44" max="47" width="10.83203125" style="19" bestFit="1" customWidth="1"/>
    <col min="48" max="48" width="11.5" style="19" bestFit="1" customWidth="1"/>
    <col min="49" max="50" width="10.83203125" style="19" bestFit="1" customWidth="1"/>
    <col min="51" max="51" width="11.1640625" style="19" customWidth="1"/>
    <col min="52" max="52" width="12.6640625" style="19" customWidth="1"/>
    <col min="53" max="56" width="12.6640625" style="19" bestFit="1" customWidth="1"/>
    <col min="57" max="57" width="20.6640625" style="7" customWidth="1"/>
    <col min="58" max="58" width="6.1640625" style="11" customWidth="1"/>
    <col min="59" max="241" width="20.6640625" customWidth="1"/>
  </cols>
  <sheetData>
    <row r="1" spans="1:238" s="9" customFormat="1" ht="17" thickBot="1" x14ac:dyDescent="0.25">
      <c r="A1" s="8" t="s">
        <v>102</v>
      </c>
      <c r="B1" s="4" t="s">
        <v>100</v>
      </c>
      <c r="C1" s="4" t="s">
        <v>82</v>
      </c>
      <c r="D1" s="4" t="s">
        <v>83</v>
      </c>
      <c r="E1" s="4" t="s">
        <v>84</v>
      </c>
      <c r="F1" s="4" t="s">
        <v>85</v>
      </c>
      <c r="G1" s="4" t="s">
        <v>86</v>
      </c>
      <c r="H1" s="4" t="s">
        <v>87</v>
      </c>
      <c r="I1" s="4" t="s">
        <v>88</v>
      </c>
      <c r="J1" s="4" t="s">
        <v>89</v>
      </c>
      <c r="K1" s="4" t="s">
        <v>90</v>
      </c>
      <c r="L1" s="4" t="s">
        <v>91</v>
      </c>
      <c r="M1" s="4" t="s">
        <v>92</v>
      </c>
      <c r="N1" s="4" t="s">
        <v>93</v>
      </c>
      <c r="O1" s="4" t="s">
        <v>94</v>
      </c>
      <c r="P1" s="4" t="s">
        <v>95</v>
      </c>
      <c r="Q1" s="4" t="s">
        <v>96</v>
      </c>
      <c r="R1" s="4" t="s">
        <v>97</v>
      </c>
      <c r="S1" s="4" t="s">
        <v>98</v>
      </c>
      <c r="T1" s="4" t="s">
        <v>99</v>
      </c>
      <c r="U1" s="4" t="s">
        <v>103</v>
      </c>
      <c r="V1" s="4" t="s">
        <v>104</v>
      </c>
      <c r="W1" s="4" t="s">
        <v>105</v>
      </c>
      <c r="X1" s="4" t="s">
        <v>106</v>
      </c>
      <c r="Y1" s="4" t="s">
        <v>107</v>
      </c>
      <c r="Z1" s="4" t="s">
        <v>108</v>
      </c>
      <c r="AA1" s="4" t="s">
        <v>109</v>
      </c>
      <c r="AB1" s="4" t="s">
        <v>110</v>
      </c>
      <c r="AC1" s="4" t="s">
        <v>111</v>
      </c>
      <c r="AD1" s="4" t="s">
        <v>112</v>
      </c>
      <c r="AE1" s="4" t="s">
        <v>113</v>
      </c>
      <c r="AF1" s="4" t="s">
        <v>114</v>
      </c>
      <c r="AG1" s="4" t="s">
        <v>115</v>
      </c>
      <c r="AH1" s="4" t="s">
        <v>116</v>
      </c>
      <c r="AI1" s="4" t="s">
        <v>117</v>
      </c>
      <c r="AJ1" s="4" t="s">
        <v>118</v>
      </c>
      <c r="AK1" s="4" t="s">
        <v>38</v>
      </c>
      <c r="AL1" s="4" t="s">
        <v>40</v>
      </c>
      <c r="AM1" s="4" t="s">
        <v>42</v>
      </c>
      <c r="AN1" s="4" t="s">
        <v>46</v>
      </c>
      <c r="AO1" s="4" t="s">
        <v>47</v>
      </c>
      <c r="AP1" s="4" t="s">
        <v>51</v>
      </c>
      <c r="AQ1" s="4" t="s">
        <v>53</v>
      </c>
      <c r="AR1" s="4" t="s">
        <v>55</v>
      </c>
      <c r="AS1" s="4" t="s">
        <v>56</v>
      </c>
      <c r="AT1" s="4" t="s">
        <v>57</v>
      </c>
      <c r="AU1" s="4" t="s">
        <v>58</v>
      </c>
      <c r="AV1" s="4" t="s">
        <v>62</v>
      </c>
      <c r="AW1" s="4" t="s">
        <v>70</v>
      </c>
      <c r="AX1" s="4" t="s">
        <v>79</v>
      </c>
      <c r="AY1" s="4" t="s">
        <v>74</v>
      </c>
      <c r="AZ1" s="4" t="s">
        <v>16</v>
      </c>
      <c r="BA1" s="4" t="s">
        <v>121</v>
      </c>
      <c r="BB1" s="4" t="s">
        <v>122</v>
      </c>
      <c r="BC1" s="4" t="s">
        <v>124</v>
      </c>
      <c r="BD1" s="4" t="s">
        <v>126</v>
      </c>
      <c r="BE1" s="4" t="s">
        <v>49</v>
      </c>
      <c r="BF1" s="8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3"/>
      <c r="BS1" s="1" t="s">
        <v>88</v>
      </c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3"/>
      <c r="CG1" s="1" t="s">
        <v>89</v>
      </c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3"/>
      <c r="CU1" s="1" t="s">
        <v>90</v>
      </c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3"/>
      <c r="DI1" s="1" t="s">
        <v>91</v>
      </c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3"/>
      <c r="DW1" s="1" t="s">
        <v>92</v>
      </c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3"/>
      <c r="EK1" s="1" t="s">
        <v>93</v>
      </c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3"/>
      <c r="EY1" s="1" t="s">
        <v>94</v>
      </c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3"/>
      <c r="FM1" s="1" t="s">
        <v>95</v>
      </c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3"/>
      <c r="GA1" s="1" t="s">
        <v>96</v>
      </c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3"/>
      <c r="GO1" s="1" t="s">
        <v>97</v>
      </c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3"/>
      <c r="HC1" s="1" t="s">
        <v>98</v>
      </c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3"/>
      <c r="HQ1" s="1" t="s">
        <v>99</v>
      </c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3"/>
    </row>
    <row r="2" spans="1:238" x14ac:dyDescent="0.15">
      <c r="A2" s="20">
        <v>1</v>
      </c>
      <c r="B2" s="12" t="s">
        <v>39</v>
      </c>
      <c r="C2" s="6"/>
      <c r="D2" s="6"/>
      <c r="E2" s="6"/>
      <c r="F2" s="6"/>
      <c r="G2" s="6" t="s">
        <v>37</v>
      </c>
      <c r="H2" s="6"/>
      <c r="I2" s="6"/>
      <c r="J2" s="6"/>
      <c r="K2" s="6" t="s">
        <v>21</v>
      </c>
      <c r="L2" s="6" t="s">
        <v>22</v>
      </c>
      <c r="M2" s="6" t="s">
        <v>7</v>
      </c>
      <c r="N2" s="6" t="s">
        <v>11</v>
      </c>
      <c r="O2" s="6" t="s">
        <v>25</v>
      </c>
      <c r="P2" s="6" t="s">
        <v>120</v>
      </c>
      <c r="Q2" s="6" t="s">
        <v>41</v>
      </c>
      <c r="R2" s="6" t="s">
        <v>27</v>
      </c>
      <c r="S2" s="6" t="s">
        <v>1</v>
      </c>
      <c r="T2" s="6" t="s">
        <v>3</v>
      </c>
      <c r="U2" s="6" t="s">
        <v>119</v>
      </c>
      <c r="V2" s="6" t="s">
        <v>0</v>
      </c>
      <c r="W2" s="6" t="s">
        <v>7</v>
      </c>
      <c r="X2" s="6" t="s">
        <v>5</v>
      </c>
      <c r="Y2" s="6" t="s">
        <v>9</v>
      </c>
      <c r="Z2" s="6" t="s">
        <v>11</v>
      </c>
      <c r="AA2" s="6" t="s">
        <v>9</v>
      </c>
      <c r="AB2" s="6" t="s">
        <v>9</v>
      </c>
      <c r="AC2" s="6" t="s">
        <v>14</v>
      </c>
      <c r="AD2" s="6" t="s">
        <v>13</v>
      </c>
      <c r="AE2" s="6" t="s">
        <v>1</v>
      </c>
      <c r="AF2" s="6" t="s">
        <v>18</v>
      </c>
      <c r="AG2" s="6" t="s">
        <v>1</v>
      </c>
      <c r="AH2" s="6" t="s">
        <v>18</v>
      </c>
      <c r="AI2" s="6" t="s">
        <v>14</v>
      </c>
      <c r="AJ2" s="12" t="s">
        <v>14</v>
      </c>
      <c r="AK2" s="12" t="s">
        <v>1</v>
      </c>
      <c r="AL2" s="12" t="s">
        <v>14</v>
      </c>
      <c r="AM2" s="12" t="s">
        <v>4</v>
      </c>
      <c r="AN2" s="12" t="s">
        <v>8</v>
      </c>
      <c r="AO2" s="21" t="s">
        <v>14</v>
      </c>
      <c r="AP2" s="21" t="s">
        <v>44</v>
      </c>
      <c r="AQ2" s="21" t="s">
        <v>13</v>
      </c>
      <c r="AR2" s="21" t="s">
        <v>13</v>
      </c>
      <c r="AS2" s="21" t="s">
        <v>13</v>
      </c>
      <c r="AT2" s="21" t="s">
        <v>13</v>
      </c>
      <c r="AU2" s="21" t="s">
        <v>13</v>
      </c>
      <c r="AV2" s="21" t="s">
        <v>63</v>
      </c>
      <c r="AW2" s="21" t="s">
        <v>59</v>
      </c>
      <c r="AX2" s="21" t="s">
        <v>73</v>
      </c>
      <c r="AY2" s="21" t="s">
        <v>75</v>
      </c>
      <c r="AZ2" s="21" t="s">
        <v>15</v>
      </c>
      <c r="BA2" s="21" t="s">
        <v>17</v>
      </c>
      <c r="BB2" s="21" t="s">
        <v>13</v>
      </c>
      <c r="BC2" s="21" t="s">
        <v>125</v>
      </c>
      <c r="BD2" s="23" t="s">
        <v>13</v>
      </c>
      <c r="BE2" s="26" t="s">
        <v>13</v>
      </c>
      <c r="BF2" s="15">
        <f>COUNTIF($B$2:$BD$38,"J.J. Vonk") + COUNTIF($B$2:$BD$38, "J.J.Vonk (j)")</f>
        <v>406</v>
      </c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</row>
    <row r="3" spans="1:238" x14ac:dyDescent="0.15">
      <c r="A3" s="20">
        <f>(A2+1)</f>
        <v>2</v>
      </c>
      <c r="B3" s="12" t="s">
        <v>39</v>
      </c>
      <c r="C3" s="6"/>
      <c r="D3" s="6" t="s">
        <v>31</v>
      </c>
      <c r="E3" s="6"/>
      <c r="F3" s="6"/>
      <c r="G3" s="6" t="s">
        <v>37</v>
      </c>
      <c r="H3" s="6"/>
      <c r="I3" s="6"/>
      <c r="J3" s="6"/>
      <c r="K3" s="6" t="s">
        <v>21</v>
      </c>
      <c r="L3" s="6" t="s">
        <v>4</v>
      </c>
      <c r="M3" s="6" t="s">
        <v>7</v>
      </c>
      <c r="N3" s="6" t="s">
        <v>11</v>
      </c>
      <c r="O3" s="6" t="s">
        <v>25</v>
      </c>
      <c r="P3" s="6" t="s">
        <v>120</v>
      </c>
      <c r="Q3" s="6" t="s">
        <v>41</v>
      </c>
      <c r="R3" s="6" t="s">
        <v>4</v>
      </c>
      <c r="S3" s="6" t="s">
        <v>1</v>
      </c>
      <c r="T3" s="6" t="s">
        <v>3</v>
      </c>
      <c r="U3" s="6" t="s">
        <v>0</v>
      </c>
      <c r="V3" s="6" t="s">
        <v>4</v>
      </c>
      <c r="W3" s="6" t="s">
        <v>10</v>
      </c>
      <c r="X3" s="6" t="s">
        <v>6</v>
      </c>
      <c r="Y3" s="6" t="s">
        <v>8</v>
      </c>
      <c r="Z3" s="6" t="s">
        <v>6</v>
      </c>
      <c r="AA3" s="6" t="s">
        <v>4</v>
      </c>
      <c r="AB3" s="6" t="s">
        <v>11</v>
      </c>
      <c r="AC3" s="6" t="s">
        <v>14</v>
      </c>
      <c r="AD3" s="6" t="s">
        <v>13</v>
      </c>
      <c r="AE3" s="6" t="s">
        <v>1</v>
      </c>
      <c r="AF3" s="6" t="s">
        <v>8</v>
      </c>
      <c r="AG3" s="6" t="s">
        <v>1</v>
      </c>
      <c r="AH3" s="6" t="s">
        <v>8</v>
      </c>
      <c r="AI3" s="6" t="s">
        <v>14</v>
      </c>
      <c r="AJ3" s="12" t="s">
        <v>14</v>
      </c>
      <c r="AK3" s="12" t="s">
        <v>1</v>
      </c>
      <c r="AL3" s="12" t="s">
        <v>14</v>
      </c>
      <c r="AM3" s="12" t="s">
        <v>43</v>
      </c>
      <c r="AN3" s="12" t="s">
        <v>45</v>
      </c>
      <c r="AO3" s="21" t="s">
        <v>14</v>
      </c>
      <c r="AP3" s="21" t="s">
        <v>44</v>
      </c>
      <c r="AQ3" s="21" t="s">
        <v>19</v>
      </c>
      <c r="AR3" s="21" t="s">
        <v>13</v>
      </c>
      <c r="AS3" s="21" t="s">
        <v>13</v>
      </c>
      <c r="AT3" s="21" t="s">
        <v>13</v>
      </c>
      <c r="AU3" s="21" t="s">
        <v>13</v>
      </c>
      <c r="AV3" s="21" t="s">
        <v>65</v>
      </c>
      <c r="AW3" s="21" t="s">
        <v>59</v>
      </c>
      <c r="AX3" s="21" t="s">
        <v>73</v>
      </c>
      <c r="AY3" s="21" t="s">
        <v>76</v>
      </c>
      <c r="AZ3" s="21" t="s">
        <v>68</v>
      </c>
      <c r="BA3" s="21" t="s">
        <v>17</v>
      </c>
      <c r="BB3" s="21" t="s">
        <v>13</v>
      </c>
      <c r="BC3" s="21" t="s">
        <v>123</v>
      </c>
      <c r="BD3" s="23" t="s">
        <v>13</v>
      </c>
      <c r="BE3" s="26" t="s">
        <v>14</v>
      </c>
      <c r="BF3" s="15">
        <f>COUNTIF($B$2:$BD$38,"T.T. Schakel") + COUNTIF($B$2:$BD$38, "T.T. Schakel (j)")</f>
        <v>296</v>
      </c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</row>
    <row r="4" spans="1:238" x14ac:dyDescent="0.15">
      <c r="A4" s="20">
        <f t="shared" ref="A4:A38" si="0">(A3+1)</f>
        <v>3</v>
      </c>
      <c r="B4" s="12" t="s">
        <v>39</v>
      </c>
      <c r="C4" s="6"/>
      <c r="D4" s="6" t="s">
        <v>31</v>
      </c>
      <c r="E4" s="6"/>
      <c r="F4" s="6"/>
      <c r="G4" s="6" t="s">
        <v>37</v>
      </c>
      <c r="H4" s="6"/>
      <c r="I4" s="6"/>
      <c r="J4" s="6"/>
      <c r="K4" s="6" t="s">
        <v>21</v>
      </c>
      <c r="L4" s="6" t="s">
        <v>11</v>
      </c>
      <c r="M4" s="6" t="s">
        <v>4</v>
      </c>
      <c r="N4" s="6" t="s">
        <v>4</v>
      </c>
      <c r="O4" s="6" t="s">
        <v>23</v>
      </c>
      <c r="P4" s="6" t="s">
        <v>120</v>
      </c>
      <c r="Q4" s="6" t="s">
        <v>41</v>
      </c>
      <c r="R4" s="6" t="s">
        <v>0</v>
      </c>
      <c r="S4" s="6" t="s">
        <v>1</v>
      </c>
      <c r="T4" s="6" t="s">
        <v>120</v>
      </c>
      <c r="U4" s="6" t="s">
        <v>0</v>
      </c>
      <c r="V4" s="6" t="s">
        <v>4</v>
      </c>
      <c r="W4" s="6" t="s">
        <v>10</v>
      </c>
      <c r="X4" s="6" t="s">
        <v>4</v>
      </c>
      <c r="Y4" s="6" t="s">
        <v>5</v>
      </c>
      <c r="Z4" s="6" t="s">
        <v>6</v>
      </c>
      <c r="AA4" s="6" t="s">
        <v>4</v>
      </c>
      <c r="AB4" s="6" t="s">
        <v>8</v>
      </c>
      <c r="AC4" s="6" t="s">
        <v>14</v>
      </c>
      <c r="AD4" s="6" t="s">
        <v>13</v>
      </c>
      <c r="AE4" s="6" t="s">
        <v>1</v>
      </c>
      <c r="AF4" s="6" t="s">
        <v>0</v>
      </c>
      <c r="AG4" s="6" t="s">
        <v>1</v>
      </c>
      <c r="AH4" s="6" t="s">
        <v>14</v>
      </c>
      <c r="AI4" s="6" t="s">
        <v>14</v>
      </c>
      <c r="AJ4" s="12" t="s">
        <v>14</v>
      </c>
      <c r="AK4" s="12" t="s">
        <v>8</v>
      </c>
      <c r="AL4" s="12" t="s">
        <v>14</v>
      </c>
      <c r="AM4" s="12" t="s">
        <v>43</v>
      </c>
      <c r="AN4" s="12" t="s">
        <v>13</v>
      </c>
      <c r="AO4" s="21" t="s">
        <v>14</v>
      </c>
      <c r="AP4" s="21" t="s">
        <v>44</v>
      </c>
      <c r="AQ4" s="21" t="s">
        <v>19</v>
      </c>
      <c r="AR4" s="21" t="s">
        <v>13</v>
      </c>
      <c r="AS4" s="21" t="s">
        <v>13</v>
      </c>
      <c r="AT4" s="21" t="s">
        <v>13</v>
      </c>
      <c r="AU4" s="21" t="s">
        <v>14</v>
      </c>
      <c r="AV4" s="21" t="s">
        <v>66</v>
      </c>
      <c r="AW4" s="21" t="s">
        <v>59</v>
      </c>
      <c r="AX4" s="21" t="s">
        <v>73</v>
      </c>
      <c r="AY4" s="21" t="s">
        <v>59</v>
      </c>
      <c r="AZ4" s="21" t="s">
        <v>68</v>
      </c>
      <c r="BA4" s="21" t="s">
        <v>17</v>
      </c>
      <c r="BB4" s="21" t="s">
        <v>13</v>
      </c>
      <c r="BC4" s="21" t="s">
        <v>123</v>
      </c>
      <c r="BD4" s="23" t="s">
        <v>13</v>
      </c>
      <c r="BE4" s="26" t="s">
        <v>1</v>
      </c>
      <c r="BF4" s="15">
        <f>COUNTIF($B$2:$BD$38,"J. Kwakernaak") + COUNTIF($B$2:$BD$38, "J. Kwakernaak (j)")</f>
        <v>188</v>
      </c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</row>
    <row r="5" spans="1:238" x14ac:dyDescent="0.15">
      <c r="A5" s="20">
        <f t="shared" si="0"/>
        <v>4</v>
      </c>
      <c r="B5" s="12" t="s">
        <v>39</v>
      </c>
      <c r="C5" s="6"/>
      <c r="D5" s="6" t="s">
        <v>32</v>
      </c>
      <c r="E5" s="6"/>
      <c r="F5" s="6"/>
      <c r="G5" s="6" t="s">
        <v>37</v>
      </c>
      <c r="H5" s="6"/>
      <c r="I5" s="6"/>
      <c r="J5" s="6"/>
      <c r="K5" s="6" t="s">
        <v>21</v>
      </c>
      <c r="L5" s="6" t="s">
        <v>11</v>
      </c>
      <c r="M5" s="6" t="s">
        <v>4</v>
      </c>
      <c r="N5" s="6" t="s">
        <v>4</v>
      </c>
      <c r="O5" s="6" t="s">
        <v>0</v>
      </c>
      <c r="P5" s="6" t="s">
        <v>120</v>
      </c>
      <c r="Q5" s="6" t="s">
        <v>41</v>
      </c>
      <c r="R5" s="6" t="s">
        <v>10</v>
      </c>
      <c r="S5" s="6" t="s">
        <v>120</v>
      </c>
      <c r="T5" s="6" t="s">
        <v>120</v>
      </c>
      <c r="U5" s="6" t="s">
        <v>0</v>
      </c>
      <c r="V5" s="6" t="s">
        <v>4</v>
      </c>
      <c r="W5" s="6" t="s">
        <v>0</v>
      </c>
      <c r="X5" s="6" t="s">
        <v>0</v>
      </c>
      <c r="Y5" s="6" t="s">
        <v>5</v>
      </c>
      <c r="Z5" s="6" t="s">
        <v>6</v>
      </c>
      <c r="AA5" s="6" t="s">
        <v>4</v>
      </c>
      <c r="AB5" s="6" t="s">
        <v>8</v>
      </c>
      <c r="AC5" s="6" t="s">
        <v>14</v>
      </c>
      <c r="AD5" s="6" t="s">
        <v>13</v>
      </c>
      <c r="AE5" s="6" t="s">
        <v>1</v>
      </c>
      <c r="AF5" s="6" t="s">
        <v>8</v>
      </c>
      <c r="AG5" s="6" t="s">
        <v>18</v>
      </c>
      <c r="AH5" s="6" t="s">
        <v>14</v>
      </c>
      <c r="AI5" s="6" t="s">
        <v>14</v>
      </c>
      <c r="AJ5" s="12" t="s">
        <v>14</v>
      </c>
      <c r="AK5" s="12" t="s">
        <v>1</v>
      </c>
      <c r="AL5" s="12" t="s">
        <v>14</v>
      </c>
      <c r="AM5" s="12" t="s">
        <v>44</v>
      </c>
      <c r="AN5" s="12" t="s">
        <v>13</v>
      </c>
      <c r="AO5" s="21" t="s">
        <v>14</v>
      </c>
      <c r="AP5" s="21" t="s">
        <v>52</v>
      </c>
      <c r="AQ5" s="21" t="s">
        <v>19</v>
      </c>
      <c r="AR5" s="21" t="s">
        <v>13</v>
      </c>
      <c r="AS5" s="21" t="s">
        <v>13</v>
      </c>
      <c r="AT5" s="21" t="s">
        <v>13</v>
      </c>
      <c r="AU5" s="21" t="s">
        <v>14</v>
      </c>
      <c r="AV5" s="21" t="s">
        <v>66</v>
      </c>
      <c r="AW5" s="21" t="s">
        <v>59</v>
      </c>
      <c r="AX5" s="21" t="s">
        <v>73</v>
      </c>
      <c r="AY5" s="21" t="s">
        <v>68</v>
      </c>
      <c r="AZ5" s="21" t="s">
        <v>68</v>
      </c>
      <c r="BA5" s="21" t="s">
        <v>17</v>
      </c>
      <c r="BB5" s="21" t="s">
        <v>13</v>
      </c>
      <c r="BC5" s="21" t="s">
        <v>123</v>
      </c>
      <c r="BD5" s="23" t="s">
        <v>13</v>
      </c>
      <c r="BE5" s="26" t="s">
        <v>0</v>
      </c>
      <c r="BF5" s="15">
        <f>COUNTIF($B$2:$BD$38,"M. de Wit")</f>
        <v>129</v>
      </c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</row>
    <row r="6" spans="1:238" x14ac:dyDescent="0.15">
      <c r="A6" s="20">
        <f t="shared" si="0"/>
        <v>5</v>
      </c>
      <c r="B6" s="12" t="s">
        <v>39</v>
      </c>
      <c r="C6" s="6"/>
      <c r="D6" s="6" t="s">
        <v>32</v>
      </c>
      <c r="E6" s="6"/>
      <c r="F6" s="6"/>
      <c r="G6" s="6" t="s">
        <v>37</v>
      </c>
      <c r="H6" s="6"/>
      <c r="I6" s="6"/>
      <c r="J6" s="6"/>
      <c r="K6" s="6" t="s">
        <v>21</v>
      </c>
      <c r="L6" s="6" t="s">
        <v>11</v>
      </c>
      <c r="M6" s="6" t="s">
        <v>4</v>
      </c>
      <c r="N6" s="6" t="s">
        <v>4</v>
      </c>
      <c r="O6" s="6" t="s">
        <v>4</v>
      </c>
      <c r="P6" s="6" t="s">
        <v>25</v>
      </c>
      <c r="Q6" s="6" t="s">
        <v>41</v>
      </c>
      <c r="R6" s="6" t="s">
        <v>10</v>
      </c>
      <c r="S6" s="6" t="s">
        <v>1</v>
      </c>
      <c r="T6" s="6" t="s">
        <v>120</v>
      </c>
      <c r="U6" s="6" t="s">
        <v>0</v>
      </c>
      <c r="V6" s="6" t="s">
        <v>4</v>
      </c>
      <c r="W6" s="6" t="s">
        <v>0</v>
      </c>
      <c r="X6" s="6" t="s">
        <v>0</v>
      </c>
      <c r="Y6" s="6" t="s">
        <v>5</v>
      </c>
      <c r="Z6" s="6" t="s">
        <v>9</v>
      </c>
      <c r="AA6" s="6" t="s">
        <v>6</v>
      </c>
      <c r="AB6" s="6" t="s">
        <v>8</v>
      </c>
      <c r="AC6" s="6" t="s">
        <v>14</v>
      </c>
      <c r="AD6" s="6" t="s">
        <v>13</v>
      </c>
      <c r="AE6" s="6" t="s">
        <v>1</v>
      </c>
      <c r="AF6" s="6" t="s">
        <v>8</v>
      </c>
      <c r="AG6" s="6" t="s">
        <v>18</v>
      </c>
      <c r="AH6" s="6" t="s">
        <v>30</v>
      </c>
      <c r="AI6" s="6" t="s">
        <v>14</v>
      </c>
      <c r="AJ6" s="12" t="s">
        <v>20</v>
      </c>
      <c r="AK6" s="12" t="s">
        <v>1</v>
      </c>
      <c r="AL6" s="12" t="s">
        <v>14</v>
      </c>
      <c r="AM6" s="12" t="s">
        <v>44</v>
      </c>
      <c r="AN6" s="12" t="s">
        <v>13</v>
      </c>
      <c r="AO6" s="21" t="s">
        <v>44</v>
      </c>
      <c r="AP6" s="21" t="s">
        <v>52</v>
      </c>
      <c r="AQ6" s="21" t="s">
        <v>19</v>
      </c>
      <c r="AR6" s="21" t="s">
        <v>13</v>
      </c>
      <c r="AS6" s="21" t="s">
        <v>14</v>
      </c>
      <c r="AT6" s="21" t="s">
        <v>13</v>
      </c>
      <c r="AU6" s="21" t="s">
        <v>50</v>
      </c>
      <c r="AV6" s="21" t="s">
        <v>67</v>
      </c>
      <c r="AW6" s="21" t="s">
        <v>59</v>
      </c>
      <c r="AX6" s="21" t="s">
        <v>73</v>
      </c>
      <c r="AY6" s="21" t="s">
        <v>68</v>
      </c>
      <c r="AZ6" s="21" t="s">
        <v>68</v>
      </c>
      <c r="BA6" s="21" t="s">
        <v>17</v>
      </c>
      <c r="BB6" s="21" t="s">
        <v>13</v>
      </c>
      <c r="BC6" s="21" t="s">
        <v>13</v>
      </c>
      <c r="BD6" s="23" t="s">
        <v>13</v>
      </c>
      <c r="BE6" s="26" t="s">
        <v>4</v>
      </c>
      <c r="BF6" s="15">
        <f>COUNTIF($B$2:$BD$38,"A.C. Boot") + COUNTIF($B$2:$BD$38,"J. Post / A.C. Boot") + COUNTIF($B$2:$BD$38,"J. Post / A.C. Boot / J.P. van den Dool") + COUNTIF($B$2:$BD$38,"A.C. Boot / C. Schakel")</f>
        <v>105</v>
      </c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</row>
    <row r="7" spans="1:238" x14ac:dyDescent="0.15">
      <c r="A7" s="20">
        <f t="shared" si="0"/>
        <v>6</v>
      </c>
      <c r="B7" s="12"/>
      <c r="C7" s="6"/>
      <c r="D7" s="6" t="s">
        <v>34</v>
      </c>
      <c r="E7" s="6"/>
      <c r="F7" s="6"/>
      <c r="G7" s="6" t="s">
        <v>37</v>
      </c>
      <c r="H7" s="6"/>
      <c r="I7" s="6"/>
      <c r="J7" s="6"/>
      <c r="K7" s="6" t="s">
        <v>21</v>
      </c>
      <c r="L7" s="6" t="s">
        <v>11</v>
      </c>
      <c r="M7" s="6" t="s">
        <v>4</v>
      </c>
      <c r="N7" s="6" t="s">
        <v>4</v>
      </c>
      <c r="O7" s="6" t="s">
        <v>4</v>
      </c>
      <c r="P7" s="6" t="s">
        <v>25</v>
      </c>
      <c r="Q7" s="6" t="s">
        <v>41</v>
      </c>
      <c r="R7" s="6" t="s">
        <v>10</v>
      </c>
      <c r="S7" s="6" t="s">
        <v>1</v>
      </c>
      <c r="T7" s="6" t="s">
        <v>120</v>
      </c>
      <c r="U7" s="6" t="s">
        <v>0</v>
      </c>
      <c r="V7" s="6" t="s">
        <v>119</v>
      </c>
      <c r="W7" s="6" t="s">
        <v>0</v>
      </c>
      <c r="X7" s="6" t="s">
        <v>4</v>
      </c>
      <c r="Y7" s="6" t="s">
        <v>5</v>
      </c>
      <c r="Z7" s="6" t="s">
        <v>8</v>
      </c>
      <c r="AA7" s="6" t="s">
        <v>101</v>
      </c>
      <c r="AB7" s="6" t="s">
        <v>5</v>
      </c>
      <c r="AC7" s="6" t="s">
        <v>14</v>
      </c>
      <c r="AD7" s="6" t="s">
        <v>13</v>
      </c>
      <c r="AE7" s="6" t="s">
        <v>1</v>
      </c>
      <c r="AF7" s="6" t="s">
        <v>1</v>
      </c>
      <c r="AG7" s="6" t="s">
        <v>18</v>
      </c>
      <c r="AH7" s="6" t="s">
        <v>30</v>
      </c>
      <c r="AI7" s="6" t="s">
        <v>14</v>
      </c>
      <c r="AJ7" s="12" t="s">
        <v>14</v>
      </c>
      <c r="AK7" s="12" t="s">
        <v>1</v>
      </c>
      <c r="AL7" s="12" t="s">
        <v>14</v>
      </c>
      <c r="AM7" s="12" t="s">
        <v>44</v>
      </c>
      <c r="AN7" s="12" t="s">
        <v>14</v>
      </c>
      <c r="AO7" s="21" t="s">
        <v>44</v>
      </c>
      <c r="AP7" s="21" t="s">
        <v>52</v>
      </c>
      <c r="AQ7" s="21" t="s">
        <v>13</v>
      </c>
      <c r="AR7" s="21" t="s">
        <v>13</v>
      </c>
      <c r="AS7" s="21" t="s">
        <v>14</v>
      </c>
      <c r="AT7" s="21" t="s">
        <v>13</v>
      </c>
      <c r="AU7" s="21" t="s">
        <v>14</v>
      </c>
      <c r="AV7" s="21" t="s">
        <v>66</v>
      </c>
      <c r="AW7" s="21" t="s">
        <v>59</v>
      </c>
      <c r="AX7" s="21" t="s">
        <v>73</v>
      </c>
      <c r="AY7" s="21" t="s">
        <v>59</v>
      </c>
      <c r="AZ7" s="21" t="s">
        <v>68</v>
      </c>
      <c r="BA7" s="21" t="s">
        <v>17</v>
      </c>
      <c r="BB7" s="21" t="s">
        <v>13</v>
      </c>
      <c r="BC7" s="21" t="s">
        <v>13</v>
      </c>
      <c r="BD7" s="23" t="s">
        <v>13</v>
      </c>
      <c r="BE7" s="26" t="s">
        <v>50</v>
      </c>
      <c r="BF7" s="15">
        <f>COUNTIF($B$2:$BD$38,"K. Euser")+ COUNTIF($B$2:$BD$38, "K. Euser (j)")</f>
        <v>83</v>
      </c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</row>
    <row r="8" spans="1:238" x14ac:dyDescent="0.15">
      <c r="A8" s="20">
        <f t="shared" si="0"/>
        <v>7</v>
      </c>
      <c r="B8" s="12"/>
      <c r="C8" s="6"/>
      <c r="D8" s="6" t="s">
        <v>4</v>
      </c>
      <c r="E8" s="6"/>
      <c r="F8" s="6"/>
      <c r="G8" s="6" t="s">
        <v>37</v>
      </c>
      <c r="H8" s="6"/>
      <c r="I8" s="6"/>
      <c r="J8" s="6"/>
      <c r="K8" s="6" t="s">
        <v>21</v>
      </c>
      <c r="L8" s="6" t="s">
        <v>11</v>
      </c>
      <c r="M8" s="6" t="s">
        <v>0</v>
      </c>
      <c r="N8" s="6" t="s">
        <v>4</v>
      </c>
      <c r="O8" s="6" t="s">
        <v>4</v>
      </c>
      <c r="P8" s="6" t="s">
        <v>25</v>
      </c>
      <c r="Q8" s="6" t="s">
        <v>7</v>
      </c>
      <c r="R8" s="6" t="s">
        <v>10</v>
      </c>
      <c r="S8" s="6" t="s">
        <v>1</v>
      </c>
      <c r="T8" s="6" t="s">
        <v>120</v>
      </c>
      <c r="U8" s="6" t="s">
        <v>0</v>
      </c>
      <c r="V8" s="6" t="s">
        <v>4</v>
      </c>
      <c r="W8" s="6" t="s">
        <v>0</v>
      </c>
      <c r="X8" s="6" t="s">
        <v>4</v>
      </c>
      <c r="Y8" s="6" t="s">
        <v>7</v>
      </c>
      <c r="Z8" s="6" t="s">
        <v>9</v>
      </c>
      <c r="AA8" s="6" t="s">
        <v>12</v>
      </c>
      <c r="AB8" s="6" t="s">
        <v>5</v>
      </c>
      <c r="AC8" s="6" t="s">
        <v>14</v>
      </c>
      <c r="AD8" s="6" t="s">
        <v>13</v>
      </c>
      <c r="AE8" s="6" t="s">
        <v>1</v>
      </c>
      <c r="AF8" s="6" t="s">
        <v>1</v>
      </c>
      <c r="AG8" s="6" t="s">
        <v>18</v>
      </c>
      <c r="AH8" s="6" t="s">
        <v>30</v>
      </c>
      <c r="AI8" s="6" t="s">
        <v>14</v>
      </c>
      <c r="AJ8" s="12" t="s">
        <v>101</v>
      </c>
      <c r="AK8" s="12" t="s">
        <v>1</v>
      </c>
      <c r="AL8" s="12" t="s">
        <v>14</v>
      </c>
      <c r="AM8" s="12" t="s">
        <v>44</v>
      </c>
      <c r="AN8" s="12" t="s">
        <v>13</v>
      </c>
      <c r="AO8" s="21" t="s">
        <v>44</v>
      </c>
      <c r="AP8" s="21" t="s">
        <v>52</v>
      </c>
      <c r="AQ8" s="21" t="s">
        <v>13</v>
      </c>
      <c r="AR8" s="21" t="s">
        <v>13</v>
      </c>
      <c r="AS8" s="21" t="s">
        <v>14</v>
      </c>
      <c r="AT8" s="21" t="s">
        <v>13</v>
      </c>
      <c r="AU8" s="21" t="s">
        <v>14</v>
      </c>
      <c r="AV8" s="21" t="s">
        <v>68</v>
      </c>
      <c r="AW8" s="21" t="s">
        <v>59</v>
      </c>
      <c r="AX8" s="21" t="s">
        <v>73</v>
      </c>
      <c r="AY8" s="21" t="s">
        <v>68</v>
      </c>
      <c r="AZ8" s="21" t="s">
        <v>68</v>
      </c>
      <c r="BA8" s="21" t="s">
        <v>17</v>
      </c>
      <c r="BB8" s="21" t="s">
        <v>13</v>
      </c>
      <c r="BC8" s="21" t="s">
        <v>13</v>
      </c>
      <c r="BD8" s="23" t="s">
        <v>13</v>
      </c>
      <c r="BE8" s="26" t="s">
        <v>78</v>
      </c>
      <c r="BF8" s="15">
        <f>COUNTIF($B$2:$BD$38,"H. Boot (j)")+COUNTIF($B$2:$BD$38,"H. Boot")</f>
        <v>74</v>
      </c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</row>
    <row r="9" spans="1:238" x14ac:dyDescent="0.15">
      <c r="A9" s="20">
        <f t="shared" si="0"/>
        <v>8</v>
      </c>
      <c r="B9" s="12"/>
      <c r="C9" s="6"/>
      <c r="D9" s="6" t="s">
        <v>4</v>
      </c>
      <c r="E9" s="6"/>
      <c r="F9" s="6"/>
      <c r="G9" s="6" t="s">
        <v>37</v>
      </c>
      <c r="H9" s="6"/>
      <c r="I9" s="6"/>
      <c r="J9" s="6"/>
      <c r="K9" s="6" t="s">
        <v>21</v>
      </c>
      <c r="L9" s="6" t="s">
        <v>11</v>
      </c>
      <c r="M9" s="6" t="s">
        <v>0</v>
      </c>
      <c r="N9" s="6" t="s">
        <v>4</v>
      </c>
      <c r="O9" s="6" t="s">
        <v>4</v>
      </c>
      <c r="P9" s="6" t="s">
        <v>25</v>
      </c>
      <c r="Q9" s="6" t="s">
        <v>7</v>
      </c>
      <c r="R9" s="6" t="s">
        <v>10</v>
      </c>
      <c r="S9" s="6" t="s">
        <v>1</v>
      </c>
      <c r="T9" s="6" t="s">
        <v>120</v>
      </c>
      <c r="U9" s="6" t="s">
        <v>2</v>
      </c>
      <c r="V9" s="6" t="s">
        <v>0</v>
      </c>
      <c r="W9" s="6" t="s">
        <v>0</v>
      </c>
      <c r="X9" s="6" t="s">
        <v>4</v>
      </c>
      <c r="Y9" s="6" t="s">
        <v>7</v>
      </c>
      <c r="Z9" s="6" t="s">
        <v>9</v>
      </c>
      <c r="AA9" s="6" t="s">
        <v>12</v>
      </c>
      <c r="AB9" s="6" t="s">
        <v>5</v>
      </c>
      <c r="AC9" s="6" t="s">
        <v>14</v>
      </c>
      <c r="AD9" s="6" t="s">
        <v>13</v>
      </c>
      <c r="AE9" s="6" t="s">
        <v>14</v>
      </c>
      <c r="AF9" s="6" t="s">
        <v>1</v>
      </c>
      <c r="AG9" s="6" t="s">
        <v>1</v>
      </c>
      <c r="AH9" s="6" t="s">
        <v>1</v>
      </c>
      <c r="AI9" s="6" t="s">
        <v>14</v>
      </c>
      <c r="AJ9" s="12" t="s">
        <v>101</v>
      </c>
      <c r="AK9" s="12" t="s">
        <v>1</v>
      </c>
      <c r="AL9" s="12" t="s">
        <v>14</v>
      </c>
      <c r="AM9" s="12" t="s">
        <v>13</v>
      </c>
      <c r="AN9" s="12" t="s">
        <v>13</v>
      </c>
      <c r="AO9" s="21" t="s">
        <v>44</v>
      </c>
      <c r="AP9" s="21" t="s">
        <v>52</v>
      </c>
      <c r="AQ9" s="21" t="s">
        <v>52</v>
      </c>
      <c r="AR9" s="21" t="s">
        <v>13</v>
      </c>
      <c r="AS9" s="21" t="s">
        <v>52</v>
      </c>
      <c r="AT9" s="21" t="s">
        <v>13</v>
      </c>
      <c r="AU9" s="21" t="s">
        <v>50</v>
      </c>
      <c r="AV9" s="21" t="s">
        <v>68</v>
      </c>
      <c r="AW9" s="21" t="s">
        <v>59</v>
      </c>
      <c r="AX9" s="21" t="s">
        <v>73</v>
      </c>
      <c r="AY9" s="21" t="s">
        <v>77</v>
      </c>
      <c r="AZ9" s="21" t="s">
        <v>68</v>
      </c>
      <c r="BA9" s="21" t="s">
        <v>17</v>
      </c>
      <c r="BB9" s="21" t="s">
        <v>13</v>
      </c>
      <c r="BC9" s="21" t="s">
        <v>13</v>
      </c>
      <c r="BD9" s="23" t="s">
        <v>13</v>
      </c>
      <c r="BE9" s="26" t="s">
        <v>28</v>
      </c>
      <c r="BF9" s="15">
        <f>COUNTIF($B$2:$BD$38,"W.F. Kesteloo") + COUNTIF($B$2:$BD$38, "W.F. Kesteloo (j)")</f>
        <v>50</v>
      </c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</row>
    <row r="10" spans="1:238" x14ac:dyDescent="0.15">
      <c r="A10" s="20">
        <f t="shared" si="0"/>
        <v>9</v>
      </c>
      <c r="B10" s="12"/>
      <c r="C10" s="6"/>
      <c r="D10" s="6" t="s">
        <v>31</v>
      </c>
      <c r="E10" s="6"/>
      <c r="F10" s="6"/>
      <c r="G10" s="6" t="s">
        <v>37</v>
      </c>
      <c r="H10" s="6"/>
      <c r="I10" s="6"/>
      <c r="J10" s="6"/>
      <c r="K10" s="6" t="s">
        <v>21</v>
      </c>
      <c r="L10" s="6" t="s">
        <v>4</v>
      </c>
      <c r="M10" s="6" t="s">
        <v>0</v>
      </c>
      <c r="N10" s="6" t="s">
        <v>0</v>
      </c>
      <c r="O10" s="6" t="s">
        <v>24</v>
      </c>
      <c r="P10" s="6" t="s">
        <v>25</v>
      </c>
      <c r="Q10" s="6" t="s">
        <v>7</v>
      </c>
      <c r="R10" s="6" t="s">
        <v>10</v>
      </c>
      <c r="S10" s="6" t="s">
        <v>1</v>
      </c>
      <c r="T10" s="6" t="s">
        <v>120</v>
      </c>
      <c r="U10" s="6" t="s">
        <v>0</v>
      </c>
      <c r="V10" s="6" t="s">
        <v>119</v>
      </c>
      <c r="W10" s="6" t="s">
        <v>0</v>
      </c>
      <c r="X10" s="6" t="s">
        <v>4</v>
      </c>
      <c r="Y10" s="6" t="s">
        <v>7</v>
      </c>
      <c r="Z10" s="6" t="s">
        <v>8</v>
      </c>
      <c r="AA10" s="6" t="s">
        <v>12</v>
      </c>
      <c r="AB10" s="6" t="s">
        <v>5</v>
      </c>
      <c r="AC10" s="6" t="s">
        <v>14</v>
      </c>
      <c r="AD10" s="6" t="s">
        <v>13</v>
      </c>
      <c r="AE10" s="6" t="s">
        <v>14</v>
      </c>
      <c r="AF10" s="6" t="s">
        <v>1</v>
      </c>
      <c r="AG10" s="6" t="s">
        <v>14</v>
      </c>
      <c r="AH10" s="6" t="s">
        <v>1</v>
      </c>
      <c r="AI10" s="6" t="s">
        <v>14</v>
      </c>
      <c r="AJ10" s="12" t="s">
        <v>14</v>
      </c>
      <c r="AK10" s="12" t="s">
        <v>1</v>
      </c>
      <c r="AL10" s="12" t="s">
        <v>14</v>
      </c>
      <c r="AM10" s="12" t="s">
        <v>13</v>
      </c>
      <c r="AN10" s="12" t="s">
        <v>13</v>
      </c>
      <c r="AO10" s="21" t="s">
        <v>44</v>
      </c>
      <c r="AP10" s="21" t="s">
        <v>52</v>
      </c>
      <c r="AQ10" s="21" t="s">
        <v>52</v>
      </c>
      <c r="AR10" s="21" t="s">
        <v>13</v>
      </c>
      <c r="AS10" s="21" t="s">
        <v>52</v>
      </c>
      <c r="AT10" s="21" t="s">
        <v>13</v>
      </c>
      <c r="AU10" s="21" t="s">
        <v>50</v>
      </c>
      <c r="AV10" s="21" t="s">
        <v>68</v>
      </c>
      <c r="AW10" s="21" t="s">
        <v>59</v>
      </c>
      <c r="AX10" s="21" t="s">
        <v>59</v>
      </c>
      <c r="AY10" s="21" t="s">
        <v>77</v>
      </c>
      <c r="AZ10" s="21" t="s">
        <v>68</v>
      </c>
      <c r="BA10" s="21" t="s">
        <v>17</v>
      </c>
      <c r="BB10" s="21" t="s">
        <v>123</v>
      </c>
      <c r="BC10" s="21" t="s">
        <v>13</v>
      </c>
      <c r="BD10" s="23" t="s">
        <v>13</v>
      </c>
      <c r="BE10" s="26" t="s">
        <v>8</v>
      </c>
      <c r="BF10" s="15">
        <f>COUNTIF($B$2:$BD$38,"I.T. Lodder")</f>
        <v>28</v>
      </c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</row>
    <row r="11" spans="1:238" x14ac:dyDescent="0.15">
      <c r="A11" s="20">
        <f t="shared" si="0"/>
        <v>10</v>
      </c>
      <c r="B11" s="12"/>
      <c r="C11" s="6"/>
      <c r="D11" s="6" t="s">
        <v>31</v>
      </c>
      <c r="E11" s="6"/>
      <c r="F11" s="6"/>
      <c r="G11" s="6" t="s">
        <v>37</v>
      </c>
      <c r="H11" s="6"/>
      <c r="I11" s="6"/>
      <c r="J11" s="6"/>
      <c r="K11" s="6" t="s">
        <v>21</v>
      </c>
      <c r="L11" s="6" t="s">
        <v>4</v>
      </c>
      <c r="M11" s="6" t="s">
        <v>0</v>
      </c>
      <c r="N11" s="6" t="s">
        <v>24</v>
      </c>
      <c r="O11" s="6" t="s">
        <v>4</v>
      </c>
      <c r="P11" s="6" t="s">
        <v>25</v>
      </c>
      <c r="Q11" s="6" t="s">
        <v>7</v>
      </c>
      <c r="R11" s="6" t="s">
        <v>10</v>
      </c>
      <c r="S11" s="6" t="s">
        <v>1</v>
      </c>
      <c r="T11" s="6" t="s">
        <v>120</v>
      </c>
      <c r="U11" s="6" t="s">
        <v>0</v>
      </c>
      <c r="V11" s="6" t="s">
        <v>119</v>
      </c>
      <c r="W11" s="6" t="s">
        <v>0</v>
      </c>
      <c r="X11" s="6" t="s">
        <v>4</v>
      </c>
      <c r="Y11" s="6" t="s">
        <v>5</v>
      </c>
      <c r="Z11" s="6" t="s">
        <v>6</v>
      </c>
      <c r="AA11" s="6" t="s">
        <v>12</v>
      </c>
      <c r="AB11" s="6" t="s">
        <v>5</v>
      </c>
      <c r="AC11" s="6" t="s">
        <v>14</v>
      </c>
      <c r="AD11" s="6" t="s">
        <v>13</v>
      </c>
      <c r="AE11" s="6" t="s">
        <v>1</v>
      </c>
      <c r="AF11" s="6" t="s">
        <v>19</v>
      </c>
      <c r="AG11" s="6" t="s">
        <v>14</v>
      </c>
      <c r="AH11" s="6" t="s">
        <v>1</v>
      </c>
      <c r="AI11" s="6" t="s">
        <v>14</v>
      </c>
      <c r="AJ11" s="12" t="s">
        <v>14</v>
      </c>
      <c r="AK11" s="12" t="s">
        <v>13</v>
      </c>
      <c r="AL11" s="12" t="s">
        <v>14</v>
      </c>
      <c r="AM11" s="12" t="s">
        <v>44</v>
      </c>
      <c r="AN11" s="12" t="s">
        <v>13</v>
      </c>
      <c r="AO11" s="21" t="s">
        <v>14</v>
      </c>
      <c r="AP11" s="21" t="s">
        <v>52</v>
      </c>
      <c r="AQ11" s="21" t="s">
        <v>52</v>
      </c>
      <c r="AR11" s="21" t="s">
        <v>13</v>
      </c>
      <c r="AS11" s="21" t="s">
        <v>13</v>
      </c>
      <c r="AT11" s="21" t="s">
        <v>13</v>
      </c>
      <c r="AU11" s="21" t="s">
        <v>50</v>
      </c>
      <c r="AV11" s="21" t="s">
        <v>68</v>
      </c>
      <c r="AW11" s="21" t="s">
        <v>59</v>
      </c>
      <c r="AX11" s="21" t="s">
        <v>59</v>
      </c>
      <c r="AY11" s="21" t="s">
        <v>77</v>
      </c>
      <c r="AZ11" s="21" t="s">
        <v>68</v>
      </c>
      <c r="BA11" s="21" t="s">
        <v>17</v>
      </c>
      <c r="BB11" s="21" t="s">
        <v>123</v>
      </c>
      <c r="BC11" s="21" t="s">
        <v>13</v>
      </c>
      <c r="BD11" s="23" t="s">
        <v>13</v>
      </c>
      <c r="BE11" s="26" t="s">
        <v>5</v>
      </c>
      <c r="BF11" s="15">
        <f>COUNTIF($B$2:$BD$38,"W.F. Overbeeke")</f>
        <v>27</v>
      </c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</row>
    <row r="12" spans="1:238" x14ac:dyDescent="0.15">
      <c r="A12" s="20">
        <f t="shared" si="0"/>
        <v>11</v>
      </c>
      <c r="B12" s="12"/>
      <c r="C12" s="6"/>
      <c r="D12" s="6" t="s">
        <v>31</v>
      </c>
      <c r="E12" s="6"/>
      <c r="F12" s="6"/>
      <c r="G12" s="6" t="s">
        <v>37</v>
      </c>
      <c r="H12" s="6"/>
      <c r="I12" s="6"/>
      <c r="J12" s="6"/>
      <c r="K12" s="6" t="s">
        <v>22</v>
      </c>
      <c r="L12" s="6" t="s">
        <v>4</v>
      </c>
      <c r="M12" s="6" t="s">
        <v>0</v>
      </c>
      <c r="N12" s="6" t="s">
        <v>24</v>
      </c>
      <c r="O12" s="6" t="s">
        <v>4</v>
      </c>
      <c r="P12" s="6" t="s">
        <v>25</v>
      </c>
      <c r="Q12" s="6" t="s">
        <v>7</v>
      </c>
      <c r="R12" s="6" t="s">
        <v>10</v>
      </c>
      <c r="S12" s="6" t="s">
        <v>1</v>
      </c>
      <c r="T12" s="6" t="s">
        <v>0</v>
      </c>
      <c r="U12" s="6" t="s">
        <v>0</v>
      </c>
      <c r="V12" s="6" t="s">
        <v>119</v>
      </c>
      <c r="W12" s="6" t="s">
        <v>0</v>
      </c>
      <c r="X12" s="6" t="s">
        <v>4</v>
      </c>
      <c r="Y12" s="6" t="s">
        <v>8</v>
      </c>
      <c r="Z12" s="6" t="s">
        <v>9</v>
      </c>
      <c r="AA12" s="6" t="s">
        <v>12</v>
      </c>
      <c r="AB12" s="6" t="s">
        <v>5</v>
      </c>
      <c r="AC12" s="6" t="s">
        <v>14</v>
      </c>
      <c r="AD12" s="6" t="s">
        <v>13</v>
      </c>
      <c r="AE12" s="6" t="s">
        <v>1</v>
      </c>
      <c r="AF12" s="6" t="s">
        <v>19</v>
      </c>
      <c r="AG12" s="6" t="s">
        <v>14</v>
      </c>
      <c r="AH12" s="6" t="s">
        <v>1</v>
      </c>
      <c r="AI12" s="6" t="s">
        <v>14</v>
      </c>
      <c r="AJ12" s="12" t="s">
        <v>14</v>
      </c>
      <c r="AK12" s="12" t="s">
        <v>13</v>
      </c>
      <c r="AL12" s="12" t="s">
        <v>14</v>
      </c>
      <c r="AM12" s="12" t="s">
        <v>13</v>
      </c>
      <c r="AN12" s="12" t="s">
        <v>13</v>
      </c>
      <c r="AO12" s="21" t="s">
        <v>14</v>
      </c>
      <c r="AP12" s="21" t="s">
        <v>52</v>
      </c>
      <c r="AQ12" s="21" t="s">
        <v>13</v>
      </c>
      <c r="AR12" s="21" t="s">
        <v>13</v>
      </c>
      <c r="AS12" s="21" t="s">
        <v>13</v>
      </c>
      <c r="AT12" s="21" t="s">
        <v>13</v>
      </c>
      <c r="AU12" s="21" t="s">
        <v>14</v>
      </c>
      <c r="AV12" s="21" t="s">
        <v>68</v>
      </c>
      <c r="AW12" s="21" t="s">
        <v>59</v>
      </c>
      <c r="AX12" s="21" t="s">
        <v>59</v>
      </c>
      <c r="AY12" s="21" t="s">
        <v>68</v>
      </c>
      <c r="AZ12" s="21" t="s">
        <v>68</v>
      </c>
      <c r="BA12" s="21" t="s">
        <v>17</v>
      </c>
      <c r="BB12" s="21" t="s">
        <v>123</v>
      </c>
      <c r="BC12" s="21" t="s">
        <v>13</v>
      </c>
      <c r="BD12" s="23" t="s">
        <v>13</v>
      </c>
      <c r="BE12" s="26" t="s">
        <v>119</v>
      </c>
      <c r="BF12" s="15">
        <f>COUNTIF($B$2:$BD$38,"E. van der Graaf")</f>
        <v>25</v>
      </c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</row>
    <row r="13" spans="1:238" x14ac:dyDescent="0.15">
      <c r="A13" s="20">
        <f t="shared" si="0"/>
        <v>12</v>
      </c>
      <c r="B13" s="12"/>
      <c r="C13" s="6"/>
      <c r="D13" s="6" t="s">
        <v>31</v>
      </c>
      <c r="E13" s="6"/>
      <c r="F13" s="6"/>
      <c r="G13" s="6" t="s">
        <v>37</v>
      </c>
      <c r="H13" s="6"/>
      <c r="I13" s="6"/>
      <c r="J13" s="6"/>
      <c r="K13" s="6" t="s">
        <v>22</v>
      </c>
      <c r="L13" s="6" t="s">
        <v>4</v>
      </c>
      <c r="M13" s="6" t="s">
        <v>0</v>
      </c>
      <c r="N13" s="6" t="s">
        <v>24</v>
      </c>
      <c r="O13" s="6" t="s">
        <v>4</v>
      </c>
      <c r="P13" s="6" t="s">
        <v>25</v>
      </c>
      <c r="Q13" s="6" t="s">
        <v>26</v>
      </c>
      <c r="R13" s="6" t="s">
        <v>10</v>
      </c>
      <c r="S13" s="6" t="s">
        <v>1</v>
      </c>
      <c r="T13" s="6" t="s">
        <v>0</v>
      </c>
      <c r="U13" s="6" t="s">
        <v>0</v>
      </c>
      <c r="V13" s="6" t="s">
        <v>4</v>
      </c>
      <c r="W13" s="6" t="s">
        <v>0</v>
      </c>
      <c r="X13" s="6" t="s">
        <v>4</v>
      </c>
      <c r="Y13" s="6" t="s">
        <v>8</v>
      </c>
      <c r="Z13" s="6" t="s">
        <v>9</v>
      </c>
      <c r="AA13" s="6" t="s">
        <v>12</v>
      </c>
      <c r="AB13" s="6" t="s">
        <v>5</v>
      </c>
      <c r="AC13" s="6" t="s">
        <v>14</v>
      </c>
      <c r="AD13" s="6" t="s">
        <v>13</v>
      </c>
      <c r="AE13" s="6" t="s">
        <v>1</v>
      </c>
      <c r="AF13" s="6" t="s">
        <v>1</v>
      </c>
      <c r="AG13" s="6" t="s">
        <v>18</v>
      </c>
      <c r="AH13" s="6" t="s">
        <v>1</v>
      </c>
      <c r="AI13" s="6" t="s">
        <v>14</v>
      </c>
      <c r="AJ13" s="12" t="s">
        <v>14</v>
      </c>
      <c r="AK13" s="12" t="s">
        <v>13</v>
      </c>
      <c r="AL13" s="12" t="s">
        <v>14</v>
      </c>
      <c r="AM13" s="12" t="s">
        <v>13</v>
      </c>
      <c r="AN13" s="12" t="s">
        <v>13</v>
      </c>
      <c r="AO13" s="21" t="s">
        <v>14</v>
      </c>
      <c r="AP13" s="21" t="s">
        <v>52</v>
      </c>
      <c r="AQ13" s="21" t="s">
        <v>52</v>
      </c>
      <c r="AR13" s="21" t="s">
        <v>13</v>
      </c>
      <c r="AS13" s="21" t="s">
        <v>13</v>
      </c>
      <c r="AT13" s="21" t="s">
        <v>13</v>
      </c>
      <c r="AU13" s="21" t="s">
        <v>50</v>
      </c>
      <c r="AV13" s="21" t="s">
        <v>68</v>
      </c>
      <c r="AW13" s="21" t="s">
        <v>59</v>
      </c>
      <c r="AX13" s="21" t="s">
        <v>59</v>
      </c>
      <c r="AY13" s="21" t="s">
        <v>77</v>
      </c>
      <c r="AZ13" s="21" t="s">
        <v>68</v>
      </c>
      <c r="BA13" s="21" t="s">
        <v>17</v>
      </c>
      <c r="BB13" s="21" t="s">
        <v>123</v>
      </c>
      <c r="BC13" s="21" t="s">
        <v>13</v>
      </c>
      <c r="BD13" s="23" t="s">
        <v>13</v>
      </c>
      <c r="BE13" s="5" t="s">
        <v>44</v>
      </c>
      <c r="BF13" s="15">
        <f>COUNTIF($B$2:$BD$38,"E.L. Korevaar") + COUNTIF($B$2:$BD$38, "E.L. Korevaar (j)")</f>
        <v>23</v>
      </c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</row>
    <row r="14" spans="1:238" x14ac:dyDescent="0.15">
      <c r="A14" s="20">
        <f t="shared" si="0"/>
        <v>13</v>
      </c>
      <c r="B14" s="12"/>
      <c r="C14" s="6"/>
      <c r="D14" s="6" t="s">
        <v>31</v>
      </c>
      <c r="E14" s="6"/>
      <c r="F14" s="6"/>
      <c r="G14" s="6" t="s">
        <v>37</v>
      </c>
      <c r="H14" s="6"/>
      <c r="I14" s="6"/>
      <c r="J14" s="6"/>
      <c r="K14" s="6" t="s">
        <v>22</v>
      </c>
      <c r="L14" s="6" t="s">
        <v>11</v>
      </c>
      <c r="M14" s="6" t="s">
        <v>23</v>
      </c>
      <c r="N14" s="6" t="s">
        <v>24</v>
      </c>
      <c r="O14" s="6" t="s">
        <v>4</v>
      </c>
      <c r="P14" s="6" t="s">
        <v>25</v>
      </c>
      <c r="Q14" s="6" t="s">
        <v>26</v>
      </c>
      <c r="R14" s="6" t="s">
        <v>10</v>
      </c>
      <c r="S14" s="6" t="s">
        <v>1</v>
      </c>
      <c r="T14" s="6" t="s">
        <v>0</v>
      </c>
      <c r="U14" s="6" t="s">
        <v>0</v>
      </c>
      <c r="V14" s="6" t="s">
        <v>119</v>
      </c>
      <c r="W14" s="6" t="s">
        <v>0</v>
      </c>
      <c r="X14" s="6" t="s">
        <v>4</v>
      </c>
      <c r="Y14" s="6" t="s">
        <v>5</v>
      </c>
      <c r="Z14" s="6" t="s">
        <v>12</v>
      </c>
      <c r="AA14" s="6" t="s">
        <v>12</v>
      </c>
      <c r="AB14" s="6" t="s">
        <v>5</v>
      </c>
      <c r="AC14" s="6" t="s">
        <v>14</v>
      </c>
      <c r="AD14" s="6" t="s">
        <v>13</v>
      </c>
      <c r="AE14" s="6" t="s">
        <v>1</v>
      </c>
      <c r="AF14" s="6" t="s">
        <v>1</v>
      </c>
      <c r="AG14" s="6" t="s">
        <v>14</v>
      </c>
      <c r="AH14" s="6" t="s">
        <v>13</v>
      </c>
      <c r="AI14" s="6" t="s">
        <v>14</v>
      </c>
      <c r="AJ14" s="12" t="s">
        <v>14</v>
      </c>
      <c r="AK14" s="12" t="s">
        <v>13</v>
      </c>
      <c r="AL14" s="12" t="s">
        <v>14</v>
      </c>
      <c r="AM14" s="12" t="s">
        <v>13</v>
      </c>
      <c r="AN14" s="12" t="s">
        <v>13</v>
      </c>
      <c r="AO14" s="21" t="s">
        <v>44</v>
      </c>
      <c r="AP14" s="21" t="s">
        <v>52</v>
      </c>
      <c r="AQ14" s="21" t="s">
        <v>13</v>
      </c>
      <c r="AR14" s="21" t="s">
        <v>13</v>
      </c>
      <c r="AS14" s="21" t="s">
        <v>13</v>
      </c>
      <c r="AT14" s="21" t="s">
        <v>13</v>
      </c>
      <c r="AU14" s="21" t="s">
        <v>50</v>
      </c>
      <c r="AV14" s="21" t="s">
        <v>68</v>
      </c>
      <c r="AW14" s="21" t="s">
        <v>59</v>
      </c>
      <c r="AX14" s="21" t="s">
        <v>59</v>
      </c>
      <c r="AY14" s="21" t="s">
        <v>77</v>
      </c>
      <c r="AZ14" s="21" t="s">
        <v>68</v>
      </c>
      <c r="BA14" s="21" t="s">
        <v>17</v>
      </c>
      <c r="BB14" s="21" t="s">
        <v>123</v>
      </c>
      <c r="BC14" s="21" t="s">
        <v>13</v>
      </c>
      <c r="BD14" s="23" t="s">
        <v>13</v>
      </c>
      <c r="BE14" s="5" t="s">
        <v>10</v>
      </c>
      <c r="BF14" s="15">
        <f>COUNTIF($B$2:$BD$38,"R.A. Bruyn")</f>
        <v>20</v>
      </c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</row>
    <row r="15" spans="1:238" x14ac:dyDescent="0.15">
      <c r="A15" s="20">
        <f t="shared" si="0"/>
        <v>14</v>
      </c>
      <c r="B15" s="12"/>
      <c r="C15" s="6"/>
      <c r="D15" s="6" t="s">
        <v>31</v>
      </c>
      <c r="E15" s="6"/>
      <c r="F15" s="6"/>
      <c r="G15" s="6" t="s">
        <v>37</v>
      </c>
      <c r="H15" s="6"/>
      <c r="I15" s="6"/>
      <c r="J15" s="6"/>
      <c r="K15" s="6" t="s">
        <v>22</v>
      </c>
      <c r="L15" s="6" t="s">
        <v>4</v>
      </c>
      <c r="M15" s="6" t="s">
        <v>23</v>
      </c>
      <c r="N15" s="6" t="s">
        <v>24</v>
      </c>
      <c r="O15" s="6" t="s">
        <v>4</v>
      </c>
      <c r="P15" s="6" t="s">
        <v>25</v>
      </c>
      <c r="Q15" s="6" t="s">
        <v>26</v>
      </c>
      <c r="R15" s="6" t="s">
        <v>10</v>
      </c>
      <c r="S15" s="6" t="s">
        <v>1</v>
      </c>
      <c r="T15" s="6" t="s">
        <v>0</v>
      </c>
      <c r="U15" s="6" t="s">
        <v>0</v>
      </c>
      <c r="V15" s="6" t="s">
        <v>119</v>
      </c>
      <c r="W15" s="6" t="s">
        <v>0</v>
      </c>
      <c r="X15" s="6" t="s">
        <v>4</v>
      </c>
      <c r="Y15" s="6" t="s">
        <v>5</v>
      </c>
      <c r="Z15" s="6" t="s">
        <v>9</v>
      </c>
      <c r="AA15" s="6" t="s">
        <v>12</v>
      </c>
      <c r="AB15" s="6" t="s">
        <v>1</v>
      </c>
      <c r="AC15" s="6" t="s">
        <v>14</v>
      </c>
      <c r="AD15" s="6" t="s">
        <v>13</v>
      </c>
      <c r="AE15" s="6" t="s">
        <v>1</v>
      </c>
      <c r="AF15" s="6" t="s">
        <v>1</v>
      </c>
      <c r="AG15" s="6" t="s">
        <v>14</v>
      </c>
      <c r="AH15" s="6" t="s">
        <v>13</v>
      </c>
      <c r="AI15" s="6" t="s">
        <v>14</v>
      </c>
      <c r="AJ15" s="12" t="s">
        <v>14</v>
      </c>
      <c r="AK15" s="12" t="s">
        <v>13</v>
      </c>
      <c r="AL15" s="12" t="s">
        <v>14</v>
      </c>
      <c r="AM15" s="12" t="s">
        <v>13</v>
      </c>
      <c r="AN15" s="12" t="s">
        <v>13</v>
      </c>
      <c r="AO15" s="21" t="s">
        <v>14</v>
      </c>
      <c r="AP15" s="21" t="s">
        <v>52</v>
      </c>
      <c r="AQ15" s="21" t="s">
        <v>52</v>
      </c>
      <c r="AR15" s="21" t="s">
        <v>13</v>
      </c>
      <c r="AS15" s="21" t="s">
        <v>13</v>
      </c>
      <c r="AT15" s="21" t="s">
        <v>50</v>
      </c>
      <c r="AU15" s="21" t="s">
        <v>50</v>
      </c>
      <c r="AV15" s="21" t="s">
        <v>68</v>
      </c>
      <c r="AW15" s="21" t="s">
        <v>59</v>
      </c>
      <c r="AX15" s="21" t="s">
        <v>59</v>
      </c>
      <c r="AY15" s="21" t="s">
        <v>59</v>
      </c>
      <c r="AZ15" s="21" t="s">
        <v>68</v>
      </c>
      <c r="BA15" s="21" t="s">
        <v>17</v>
      </c>
      <c r="BB15" s="21" t="s">
        <v>123</v>
      </c>
      <c r="BC15" s="21" t="s">
        <v>13</v>
      </c>
      <c r="BD15" s="23" t="s">
        <v>13</v>
      </c>
      <c r="BE15" s="26" t="s">
        <v>26</v>
      </c>
      <c r="BF15" s="15">
        <f>COUNTIF($B$2:$BD$38,"A. Slob")</f>
        <v>18</v>
      </c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</row>
    <row r="16" spans="1:238" x14ac:dyDescent="0.15">
      <c r="A16" s="20">
        <f t="shared" si="0"/>
        <v>15</v>
      </c>
      <c r="B16" s="12"/>
      <c r="C16" s="6"/>
      <c r="D16" s="6" t="s">
        <v>7</v>
      </c>
      <c r="E16" s="6"/>
      <c r="F16" s="6"/>
      <c r="G16" s="6" t="s">
        <v>37</v>
      </c>
      <c r="H16" s="6"/>
      <c r="I16" s="6"/>
      <c r="J16" s="6"/>
      <c r="K16" s="6" t="s">
        <v>22</v>
      </c>
      <c r="L16" s="6" t="s">
        <v>4</v>
      </c>
      <c r="M16" s="6" t="s">
        <v>0</v>
      </c>
      <c r="N16" s="6" t="s">
        <v>24</v>
      </c>
      <c r="O16" s="6" t="s">
        <v>4</v>
      </c>
      <c r="P16" s="6" t="s">
        <v>25</v>
      </c>
      <c r="Q16" s="6" t="s">
        <v>26</v>
      </c>
      <c r="R16" s="6" t="s">
        <v>10</v>
      </c>
      <c r="S16" s="6" t="s">
        <v>1</v>
      </c>
      <c r="T16" s="6" t="s">
        <v>0</v>
      </c>
      <c r="U16" s="6" t="s">
        <v>0</v>
      </c>
      <c r="V16" s="6" t="s">
        <v>119</v>
      </c>
      <c r="W16" s="6" t="s">
        <v>0</v>
      </c>
      <c r="X16" s="6" t="s">
        <v>4</v>
      </c>
      <c r="Y16" s="6" t="s">
        <v>8</v>
      </c>
      <c r="Z16" s="6" t="s">
        <v>12</v>
      </c>
      <c r="AA16" s="6" t="s">
        <v>12</v>
      </c>
      <c r="AB16" s="6" t="s">
        <v>1</v>
      </c>
      <c r="AC16" s="6" t="s">
        <v>14</v>
      </c>
      <c r="AD16" s="6" t="s">
        <v>13</v>
      </c>
      <c r="AE16" s="6" t="s">
        <v>1</v>
      </c>
      <c r="AF16" s="6" t="s">
        <v>1</v>
      </c>
      <c r="AG16" s="6" t="s">
        <v>14</v>
      </c>
      <c r="AH16" s="6" t="s">
        <v>13</v>
      </c>
      <c r="AI16" s="6" t="s">
        <v>14</v>
      </c>
      <c r="AJ16" s="12" t="s">
        <v>14</v>
      </c>
      <c r="AK16" s="12" t="s">
        <v>13</v>
      </c>
      <c r="AL16" s="12" t="s">
        <v>14</v>
      </c>
      <c r="AM16" s="12" t="s">
        <v>13</v>
      </c>
      <c r="AN16" s="12" t="s">
        <v>13</v>
      </c>
      <c r="AO16" s="21" t="s">
        <v>44</v>
      </c>
      <c r="AP16" s="21" t="s">
        <v>52</v>
      </c>
      <c r="AQ16" s="21" t="s">
        <v>52</v>
      </c>
      <c r="AR16" s="21" t="s">
        <v>13</v>
      </c>
      <c r="AS16" s="21" t="s">
        <v>13</v>
      </c>
      <c r="AT16" s="21" t="s">
        <v>50</v>
      </c>
      <c r="AU16" s="21" t="s">
        <v>50</v>
      </c>
      <c r="AV16" s="21" t="s">
        <v>68</v>
      </c>
      <c r="AW16" s="21" t="s">
        <v>59</v>
      </c>
      <c r="AX16" s="21" t="s">
        <v>59</v>
      </c>
      <c r="AY16" s="21" t="s">
        <v>59</v>
      </c>
      <c r="AZ16" s="21" t="s">
        <v>68</v>
      </c>
      <c r="BA16" s="21" t="s">
        <v>17</v>
      </c>
      <c r="BB16" s="21" t="s">
        <v>123</v>
      </c>
      <c r="BC16" s="21" t="s">
        <v>123</v>
      </c>
      <c r="BD16" s="23" t="s">
        <v>13</v>
      </c>
      <c r="BE16" s="5" t="s">
        <v>120</v>
      </c>
      <c r="BF16" s="15">
        <f>COUNTIF($B$2:$BD$38,"J.A. de Vries")</f>
        <v>16</v>
      </c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</row>
    <row r="17" spans="1:106" x14ac:dyDescent="0.15">
      <c r="A17" s="20">
        <f t="shared" si="0"/>
        <v>16</v>
      </c>
      <c r="B17" s="12"/>
      <c r="C17" s="6"/>
      <c r="D17" s="6" t="s">
        <v>7</v>
      </c>
      <c r="E17" s="6"/>
      <c r="F17" s="6"/>
      <c r="G17" s="6" t="s">
        <v>37</v>
      </c>
      <c r="H17" s="6"/>
      <c r="I17" s="6"/>
      <c r="J17" s="6"/>
      <c r="K17" s="6" t="s">
        <v>22</v>
      </c>
      <c r="L17" s="6" t="s">
        <v>4</v>
      </c>
      <c r="M17" s="6" t="s">
        <v>4</v>
      </c>
      <c r="N17" s="6" t="s">
        <v>24</v>
      </c>
      <c r="O17" s="6" t="s">
        <v>4</v>
      </c>
      <c r="P17" s="6" t="s">
        <v>25</v>
      </c>
      <c r="Q17" s="6" t="s">
        <v>26</v>
      </c>
      <c r="R17" s="6" t="s">
        <v>10</v>
      </c>
      <c r="S17" s="6" t="s">
        <v>1</v>
      </c>
      <c r="T17" s="6" t="s">
        <v>0</v>
      </c>
      <c r="U17" s="6" t="s">
        <v>0</v>
      </c>
      <c r="V17" s="6" t="s">
        <v>119</v>
      </c>
      <c r="W17" s="6" t="s">
        <v>0</v>
      </c>
      <c r="X17" s="6" t="s">
        <v>4</v>
      </c>
      <c r="Y17" s="6" t="s">
        <v>8</v>
      </c>
      <c r="Z17" s="6" t="s">
        <v>12</v>
      </c>
      <c r="AA17" s="6" t="s">
        <v>12</v>
      </c>
      <c r="AB17" s="6" t="s">
        <v>1</v>
      </c>
      <c r="AC17" s="6" t="s">
        <v>14</v>
      </c>
      <c r="AD17" s="6" t="s">
        <v>13</v>
      </c>
      <c r="AE17" s="6" t="s">
        <v>1</v>
      </c>
      <c r="AF17" s="6" t="s">
        <v>1</v>
      </c>
      <c r="AG17" s="6" t="s">
        <v>1</v>
      </c>
      <c r="AH17" s="6" t="s">
        <v>13</v>
      </c>
      <c r="AI17" s="6" t="s">
        <v>14</v>
      </c>
      <c r="AJ17" s="12" t="s">
        <v>14</v>
      </c>
      <c r="AK17" s="12" t="s">
        <v>13</v>
      </c>
      <c r="AL17" s="12" t="s">
        <v>14</v>
      </c>
      <c r="AM17" s="12" t="s">
        <v>13</v>
      </c>
      <c r="AN17" s="12" t="s">
        <v>13</v>
      </c>
      <c r="AO17" s="21" t="s">
        <v>44</v>
      </c>
      <c r="AP17" s="21" t="s">
        <v>52</v>
      </c>
      <c r="AQ17" s="21" t="s">
        <v>52</v>
      </c>
      <c r="AR17" s="21" t="s">
        <v>13</v>
      </c>
      <c r="AS17" s="21" t="s">
        <v>13</v>
      </c>
      <c r="AT17" s="21" t="s">
        <v>50</v>
      </c>
      <c r="AU17" s="21" t="s">
        <v>13</v>
      </c>
      <c r="AV17" s="21" t="s">
        <v>68</v>
      </c>
      <c r="AW17" s="21" t="s">
        <v>59</v>
      </c>
      <c r="AX17" s="21" t="s">
        <v>59</v>
      </c>
      <c r="AY17" s="21" t="s">
        <v>59</v>
      </c>
      <c r="AZ17" s="21" t="s">
        <v>68</v>
      </c>
      <c r="BA17" s="21" t="s">
        <v>17</v>
      </c>
      <c r="BB17" s="21" t="s">
        <v>13</v>
      </c>
      <c r="BC17" s="21" t="s">
        <v>123</v>
      </c>
      <c r="BD17" s="23" t="s">
        <v>13</v>
      </c>
      <c r="BE17" s="26" t="s">
        <v>7</v>
      </c>
      <c r="BF17" s="15">
        <f>COUNTIF($B$2:$BD$38,"D. de Jager")</f>
        <v>16</v>
      </c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</row>
    <row r="18" spans="1:106" x14ac:dyDescent="0.15">
      <c r="A18" s="20">
        <f t="shared" si="0"/>
        <v>17</v>
      </c>
      <c r="B18" s="12"/>
      <c r="C18" s="6"/>
      <c r="D18" s="6" t="s">
        <v>7</v>
      </c>
      <c r="E18" s="6"/>
      <c r="F18" s="6"/>
      <c r="G18" s="6" t="s">
        <v>37</v>
      </c>
      <c r="H18" s="6"/>
      <c r="I18" s="6"/>
      <c r="J18" s="6"/>
      <c r="K18" s="6" t="s">
        <v>22</v>
      </c>
      <c r="L18" s="6" t="s">
        <v>0</v>
      </c>
      <c r="M18" s="6" t="s">
        <v>4</v>
      </c>
      <c r="N18" s="6" t="s">
        <v>24</v>
      </c>
      <c r="O18" s="6" t="s">
        <v>4</v>
      </c>
      <c r="P18" s="6" t="s">
        <v>25</v>
      </c>
      <c r="Q18" s="6" t="s">
        <v>26</v>
      </c>
      <c r="R18" s="6" t="s">
        <v>10</v>
      </c>
      <c r="S18" s="6" t="s">
        <v>1</v>
      </c>
      <c r="T18" s="6" t="s">
        <v>0</v>
      </c>
      <c r="U18" s="6" t="s">
        <v>0</v>
      </c>
      <c r="V18" s="6" t="s">
        <v>119</v>
      </c>
      <c r="W18" s="6" t="s">
        <v>0</v>
      </c>
      <c r="X18" s="6" t="s">
        <v>7</v>
      </c>
      <c r="Y18" s="6" t="s">
        <v>8</v>
      </c>
      <c r="Z18" s="6" t="s">
        <v>12</v>
      </c>
      <c r="AA18" s="6" t="s">
        <v>12</v>
      </c>
      <c r="AB18" s="6" t="s">
        <v>1</v>
      </c>
      <c r="AC18" s="6" t="s">
        <v>14</v>
      </c>
      <c r="AD18" s="6" t="s">
        <v>13</v>
      </c>
      <c r="AE18" s="6" t="s">
        <v>1</v>
      </c>
      <c r="AF18" s="6" t="s">
        <v>1</v>
      </c>
      <c r="AG18" s="6" t="s">
        <v>1</v>
      </c>
      <c r="AH18" s="6" t="s">
        <v>13</v>
      </c>
      <c r="AI18" s="6" t="s">
        <v>14</v>
      </c>
      <c r="AJ18" s="12" t="s">
        <v>14</v>
      </c>
      <c r="AK18" s="12" t="s">
        <v>13</v>
      </c>
      <c r="AL18" s="12" t="s">
        <v>14</v>
      </c>
      <c r="AM18" s="12" t="s">
        <v>13</v>
      </c>
      <c r="AN18" s="12" t="s">
        <v>13</v>
      </c>
      <c r="AO18" s="21" t="s">
        <v>44</v>
      </c>
      <c r="AP18" s="21" t="s">
        <v>52</v>
      </c>
      <c r="AQ18" s="21" t="s">
        <v>52</v>
      </c>
      <c r="AR18" s="21" t="s">
        <v>13</v>
      </c>
      <c r="AS18" s="21" t="s">
        <v>13</v>
      </c>
      <c r="AT18" s="21" t="s">
        <v>50</v>
      </c>
      <c r="AU18" s="21" t="s">
        <v>13</v>
      </c>
      <c r="AV18" s="21" t="s">
        <v>68</v>
      </c>
      <c r="AW18" s="21" t="s">
        <v>59</v>
      </c>
      <c r="AX18" s="21" t="s">
        <v>81</v>
      </c>
      <c r="AY18" s="21" t="s">
        <v>71</v>
      </c>
      <c r="AZ18" s="21" t="s">
        <v>68</v>
      </c>
      <c r="BA18" s="21" t="s">
        <v>17</v>
      </c>
      <c r="BB18" s="21" t="s">
        <v>13</v>
      </c>
      <c r="BC18" s="21" t="s">
        <v>13</v>
      </c>
      <c r="BD18" s="23" t="s">
        <v>13</v>
      </c>
      <c r="BE18" s="26" t="s">
        <v>22</v>
      </c>
      <c r="BF18" s="15">
        <f>COUNTIF($B$2:$BD$38,"W.J. Koutstaal")</f>
        <v>13</v>
      </c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</row>
    <row r="19" spans="1:106" x14ac:dyDescent="0.15">
      <c r="A19" s="20">
        <f t="shared" si="0"/>
        <v>18</v>
      </c>
      <c r="B19" s="12"/>
      <c r="C19" s="6" t="s">
        <v>31</v>
      </c>
      <c r="D19" s="6" t="s">
        <v>4</v>
      </c>
      <c r="E19" s="6"/>
      <c r="F19" s="6"/>
      <c r="G19" s="6" t="s">
        <v>37</v>
      </c>
      <c r="H19" s="6"/>
      <c r="I19" s="6"/>
      <c r="J19" s="6"/>
      <c r="K19" s="6" t="s">
        <v>22</v>
      </c>
      <c r="L19" s="6" t="s">
        <v>0</v>
      </c>
      <c r="M19" s="6" t="s">
        <v>4</v>
      </c>
      <c r="N19" s="6" t="s">
        <v>24</v>
      </c>
      <c r="O19" s="6" t="s">
        <v>24</v>
      </c>
      <c r="P19" s="6" t="s">
        <v>25</v>
      </c>
      <c r="Q19" s="6" t="s">
        <v>26</v>
      </c>
      <c r="R19" s="6" t="s">
        <v>120</v>
      </c>
      <c r="S19" s="6" t="s">
        <v>1</v>
      </c>
      <c r="T19" s="6" t="s">
        <v>0</v>
      </c>
      <c r="U19" s="6" t="s">
        <v>0</v>
      </c>
      <c r="V19" s="6" t="s">
        <v>119</v>
      </c>
      <c r="W19" s="6" t="s">
        <v>0</v>
      </c>
      <c r="X19" s="6" t="s">
        <v>0</v>
      </c>
      <c r="Y19" s="6" t="s">
        <v>8</v>
      </c>
      <c r="Z19" s="6" t="s">
        <v>12</v>
      </c>
      <c r="AA19" s="6" t="s">
        <v>12</v>
      </c>
      <c r="AB19" s="6" t="s">
        <v>1</v>
      </c>
      <c r="AC19" s="6" t="s">
        <v>14</v>
      </c>
      <c r="AD19" s="6" t="s">
        <v>13</v>
      </c>
      <c r="AE19" s="6" t="s">
        <v>1</v>
      </c>
      <c r="AF19" s="6" t="s">
        <v>1</v>
      </c>
      <c r="AG19" s="6" t="s">
        <v>14</v>
      </c>
      <c r="AH19" s="6" t="s">
        <v>13</v>
      </c>
      <c r="AI19" s="6" t="s">
        <v>14</v>
      </c>
      <c r="AJ19" s="12" t="s">
        <v>14</v>
      </c>
      <c r="AK19" s="12" t="s">
        <v>13</v>
      </c>
      <c r="AL19" s="12" t="s">
        <v>14</v>
      </c>
      <c r="AM19" s="12" t="s">
        <v>13</v>
      </c>
      <c r="AN19" s="12" t="s">
        <v>13</v>
      </c>
      <c r="AO19" s="21" t="s">
        <v>44</v>
      </c>
      <c r="AP19" s="21" t="s">
        <v>52</v>
      </c>
      <c r="AQ19" s="21" t="s">
        <v>52</v>
      </c>
      <c r="AR19" s="21" t="s">
        <v>13</v>
      </c>
      <c r="AS19" s="21" t="s">
        <v>13</v>
      </c>
      <c r="AT19" s="21" t="s">
        <v>50</v>
      </c>
      <c r="AU19" s="21" t="s">
        <v>13</v>
      </c>
      <c r="AV19" s="21" t="s">
        <v>68</v>
      </c>
      <c r="AW19" s="21" t="s">
        <v>59</v>
      </c>
      <c r="AX19" s="21" t="s">
        <v>81</v>
      </c>
      <c r="AY19" s="21" t="s">
        <v>59</v>
      </c>
      <c r="AZ19" s="21" t="s">
        <v>68</v>
      </c>
      <c r="BA19" s="21" t="s">
        <v>17</v>
      </c>
      <c r="BB19" s="21" t="s">
        <v>13</v>
      </c>
      <c r="BC19" s="21" t="s">
        <v>13</v>
      </c>
      <c r="BD19" s="23" t="s">
        <v>13</v>
      </c>
      <c r="BE19" s="26" t="s">
        <v>31</v>
      </c>
      <c r="BF19" s="15">
        <f>COUNTIF($B$2:$BD$38,"J. Post") + COUNTIF($B$2:$BD$38,"J. Post / A.C. Boot") +COUNTIF($B$2:$BD$38,"J. Post / A.C. Boot / J.P. van den Dool")</f>
        <v>13</v>
      </c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</row>
    <row r="20" spans="1:106" x14ac:dyDescent="0.15">
      <c r="A20" s="20">
        <f t="shared" si="0"/>
        <v>19</v>
      </c>
      <c r="B20" s="12"/>
      <c r="C20" s="5" t="s">
        <v>31</v>
      </c>
      <c r="D20" s="6" t="s">
        <v>4</v>
      </c>
      <c r="E20" s="6"/>
      <c r="F20" s="6"/>
      <c r="G20" s="6" t="s">
        <v>37</v>
      </c>
      <c r="H20" s="6"/>
      <c r="I20" s="6"/>
      <c r="J20" s="6"/>
      <c r="K20" s="6" t="s">
        <v>22</v>
      </c>
      <c r="L20" s="6" t="s">
        <v>0</v>
      </c>
      <c r="M20" s="6" t="s">
        <v>4</v>
      </c>
      <c r="N20" s="6" t="s">
        <v>24</v>
      </c>
      <c r="O20" s="6" t="s">
        <v>24</v>
      </c>
      <c r="P20" s="6" t="s">
        <v>25</v>
      </c>
      <c r="Q20" s="6" t="s">
        <v>26</v>
      </c>
      <c r="R20" s="6" t="s">
        <v>120</v>
      </c>
      <c r="S20" s="6" t="s">
        <v>1</v>
      </c>
      <c r="T20" s="6" t="s">
        <v>0</v>
      </c>
      <c r="U20" s="6" t="s">
        <v>0</v>
      </c>
      <c r="V20" s="6" t="s">
        <v>4</v>
      </c>
      <c r="W20" s="6" t="s">
        <v>0</v>
      </c>
      <c r="X20" s="6" t="s">
        <v>0</v>
      </c>
      <c r="Y20" s="6" t="s">
        <v>8</v>
      </c>
      <c r="Z20" s="6" t="s">
        <v>12</v>
      </c>
      <c r="AA20" s="6" t="s">
        <v>12</v>
      </c>
      <c r="AB20" s="6" t="s">
        <v>14</v>
      </c>
      <c r="AC20" s="6" t="s">
        <v>14</v>
      </c>
      <c r="AD20" s="6" t="s">
        <v>13</v>
      </c>
      <c r="AE20" s="6" t="s">
        <v>1</v>
      </c>
      <c r="AF20" s="6" t="s">
        <v>1</v>
      </c>
      <c r="AG20" s="6" t="s">
        <v>14</v>
      </c>
      <c r="AH20" s="6" t="s">
        <v>13</v>
      </c>
      <c r="AI20" s="6" t="s">
        <v>14</v>
      </c>
      <c r="AJ20" s="12" t="s">
        <v>14</v>
      </c>
      <c r="AK20" s="12" t="s">
        <v>14</v>
      </c>
      <c r="AL20" s="12" t="s">
        <v>14</v>
      </c>
      <c r="AM20" s="12" t="s">
        <v>13</v>
      </c>
      <c r="AN20" s="12" t="s">
        <v>13</v>
      </c>
      <c r="AO20" s="21" t="s">
        <v>44</v>
      </c>
      <c r="AP20" s="21" t="s">
        <v>52</v>
      </c>
      <c r="AQ20" s="21" t="s">
        <v>52</v>
      </c>
      <c r="AR20" s="21" t="s">
        <v>13</v>
      </c>
      <c r="AS20" s="21" t="s">
        <v>13</v>
      </c>
      <c r="AT20" s="21" t="s">
        <v>50</v>
      </c>
      <c r="AU20" s="21" t="s">
        <v>13</v>
      </c>
      <c r="AV20" s="21" t="s">
        <v>68</v>
      </c>
      <c r="AW20" s="21" t="s">
        <v>59</v>
      </c>
      <c r="AX20" s="21" t="s">
        <v>81</v>
      </c>
      <c r="AY20" s="21" t="s">
        <v>72</v>
      </c>
      <c r="AZ20" s="21" t="s">
        <v>68</v>
      </c>
      <c r="BA20" s="21" t="s">
        <v>17</v>
      </c>
      <c r="BB20" s="21" t="s">
        <v>13</v>
      </c>
      <c r="BC20" s="21" t="s">
        <v>13</v>
      </c>
      <c r="BD20" s="23" t="s">
        <v>13</v>
      </c>
      <c r="BE20" s="5" t="s">
        <v>11</v>
      </c>
      <c r="BF20" s="15">
        <f>COUNTIF($B$2:$BD$38,"G. de Haan")</f>
        <v>11</v>
      </c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</row>
    <row r="21" spans="1:106" x14ac:dyDescent="0.15">
      <c r="A21" s="20">
        <f t="shared" si="0"/>
        <v>20</v>
      </c>
      <c r="B21" s="12"/>
      <c r="C21" s="6"/>
      <c r="D21" s="6" t="s">
        <v>4</v>
      </c>
      <c r="E21" s="6"/>
      <c r="F21" s="6"/>
      <c r="G21" s="6" t="s">
        <v>37</v>
      </c>
      <c r="H21" s="6"/>
      <c r="I21" s="6"/>
      <c r="J21" s="6"/>
      <c r="K21" s="6" t="s">
        <v>22</v>
      </c>
      <c r="L21" s="6" t="s">
        <v>0</v>
      </c>
      <c r="M21" s="6" t="s">
        <v>0</v>
      </c>
      <c r="N21" s="6" t="s">
        <v>0</v>
      </c>
      <c r="O21" s="6" t="s">
        <v>4</v>
      </c>
      <c r="P21" s="6" t="s">
        <v>25</v>
      </c>
      <c r="Q21" s="6" t="s">
        <v>26</v>
      </c>
      <c r="R21" s="6" t="s">
        <v>120</v>
      </c>
      <c r="S21" s="6" t="s">
        <v>1</v>
      </c>
      <c r="T21" s="6" t="s">
        <v>0</v>
      </c>
      <c r="U21" s="6" t="s">
        <v>0</v>
      </c>
      <c r="V21" s="6" t="s">
        <v>4</v>
      </c>
      <c r="W21" s="6" t="s">
        <v>0</v>
      </c>
      <c r="X21" s="6" t="s">
        <v>0</v>
      </c>
      <c r="Y21" s="6" t="s">
        <v>8</v>
      </c>
      <c r="Z21" s="6" t="s">
        <v>12</v>
      </c>
      <c r="AA21" s="6" t="s">
        <v>12</v>
      </c>
      <c r="AB21" s="6" t="s">
        <v>1</v>
      </c>
      <c r="AC21" s="6" t="s">
        <v>14</v>
      </c>
      <c r="AD21" s="6" t="s">
        <v>13</v>
      </c>
      <c r="AE21" s="6" t="s">
        <v>1</v>
      </c>
      <c r="AF21" s="6" t="s">
        <v>1</v>
      </c>
      <c r="AG21" s="6" t="s">
        <v>14</v>
      </c>
      <c r="AH21" s="6" t="s">
        <v>13</v>
      </c>
      <c r="AI21" s="6" t="s">
        <v>13</v>
      </c>
      <c r="AJ21" s="12" t="s">
        <v>14</v>
      </c>
      <c r="AK21" s="12" t="s">
        <v>14</v>
      </c>
      <c r="AL21" s="12" t="s">
        <v>14</v>
      </c>
      <c r="AM21" s="12" t="s">
        <v>13</v>
      </c>
      <c r="AN21" s="12" t="s">
        <v>13</v>
      </c>
      <c r="AO21" s="21" t="s">
        <v>14</v>
      </c>
      <c r="AP21" s="21" t="s">
        <v>52</v>
      </c>
      <c r="AQ21" s="21" t="s">
        <v>52</v>
      </c>
      <c r="AR21" s="21" t="s">
        <v>13</v>
      </c>
      <c r="AS21" s="21" t="s">
        <v>13</v>
      </c>
      <c r="AT21" s="21" t="s">
        <v>50</v>
      </c>
      <c r="AU21" s="21" t="s">
        <v>13</v>
      </c>
      <c r="AV21" s="21" t="s">
        <v>68</v>
      </c>
      <c r="AW21" s="21" t="s">
        <v>59</v>
      </c>
      <c r="AX21" s="21" t="s">
        <v>81</v>
      </c>
      <c r="AY21" s="21" t="s">
        <v>59</v>
      </c>
      <c r="AZ21" s="21" t="s">
        <v>68</v>
      </c>
      <c r="BA21" s="21" t="s">
        <v>59</v>
      </c>
      <c r="BB21" s="21" t="s">
        <v>13</v>
      </c>
      <c r="BC21" s="21" t="s">
        <v>13</v>
      </c>
      <c r="BD21" s="23" t="s">
        <v>13</v>
      </c>
      <c r="BE21" s="5" t="s">
        <v>21</v>
      </c>
      <c r="BF21" s="15">
        <f>COUNTIF($B$2:$BD$38,"F.R. van Kralingen")</f>
        <v>10</v>
      </c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</row>
    <row r="22" spans="1:106" x14ac:dyDescent="0.15">
      <c r="A22" s="20">
        <f t="shared" si="0"/>
        <v>21</v>
      </c>
      <c r="B22" s="12"/>
      <c r="C22" s="6"/>
      <c r="D22" s="13" t="s">
        <v>4</v>
      </c>
      <c r="E22" s="6"/>
      <c r="F22" s="6"/>
      <c r="G22" s="6" t="s">
        <v>37</v>
      </c>
      <c r="H22" s="6"/>
      <c r="I22" s="6"/>
      <c r="J22" s="6"/>
      <c r="K22" s="5" t="s">
        <v>22</v>
      </c>
      <c r="L22" s="6" t="s">
        <v>0</v>
      </c>
      <c r="M22" s="6" t="s">
        <v>0</v>
      </c>
      <c r="N22" s="6" t="s">
        <v>24</v>
      </c>
      <c r="O22" s="6" t="s">
        <v>4</v>
      </c>
      <c r="P22" s="6" t="s">
        <v>25</v>
      </c>
      <c r="Q22" s="6" t="s">
        <v>26</v>
      </c>
      <c r="R22" s="6" t="s">
        <v>1</v>
      </c>
      <c r="S22" s="6" t="s">
        <v>1</v>
      </c>
      <c r="T22" s="6" t="s">
        <v>0</v>
      </c>
      <c r="U22" s="6" t="s">
        <v>0</v>
      </c>
      <c r="V22" s="6" t="s">
        <v>4</v>
      </c>
      <c r="W22" s="6" t="s">
        <v>0</v>
      </c>
      <c r="X22" s="6" t="s">
        <v>0</v>
      </c>
      <c r="Y22" s="6" t="s">
        <v>8</v>
      </c>
      <c r="Z22" s="6" t="s">
        <v>12</v>
      </c>
      <c r="AA22" s="6" t="s">
        <v>12</v>
      </c>
      <c r="AB22" s="6" t="s">
        <v>1</v>
      </c>
      <c r="AC22" s="6" t="s">
        <v>14</v>
      </c>
      <c r="AD22" s="6" t="s">
        <v>13</v>
      </c>
      <c r="AE22" s="6" t="s">
        <v>1</v>
      </c>
      <c r="AF22" s="6" t="s">
        <v>1</v>
      </c>
      <c r="AG22" s="6" t="s">
        <v>1</v>
      </c>
      <c r="AH22" s="6" t="s">
        <v>13</v>
      </c>
      <c r="AI22" s="6" t="s">
        <v>13</v>
      </c>
      <c r="AJ22" s="12" t="s">
        <v>14</v>
      </c>
      <c r="AK22" s="12" t="s">
        <v>13</v>
      </c>
      <c r="AL22" s="12" t="s">
        <v>14</v>
      </c>
      <c r="AM22" s="12" t="s">
        <v>13</v>
      </c>
      <c r="AN22" s="12" t="s">
        <v>13</v>
      </c>
      <c r="AO22" s="21" t="s">
        <v>14</v>
      </c>
      <c r="AP22" s="21" t="s">
        <v>13</v>
      </c>
      <c r="AQ22" s="21" t="s">
        <v>52</v>
      </c>
      <c r="AR22" s="21" t="s">
        <v>13</v>
      </c>
      <c r="AS22" s="21" t="s">
        <v>13</v>
      </c>
      <c r="AT22" s="21" t="s">
        <v>50</v>
      </c>
      <c r="AU22" s="21" t="s">
        <v>13</v>
      </c>
      <c r="AV22" s="21" t="s">
        <v>68</v>
      </c>
      <c r="AW22" s="21" t="s">
        <v>59</v>
      </c>
      <c r="AX22" s="21" t="s">
        <v>81</v>
      </c>
      <c r="AY22" s="21" t="s">
        <v>59</v>
      </c>
      <c r="AZ22" s="21" t="s">
        <v>68</v>
      </c>
      <c r="BA22" s="21" t="s">
        <v>59</v>
      </c>
      <c r="BB22" s="21" t="s">
        <v>13</v>
      </c>
      <c r="BC22" s="21" t="s">
        <v>13</v>
      </c>
      <c r="BD22" s="23" t="s">
        <v>13</v>
      </c>
      <c r="BE22" s="5" t="s">
        <v>9</v>
      </c>
      <c r="BF22" s="15">
        <f>COUNTIF($B$2:$BD$38,"B. van Dijk")</f>
        <v>9</v>
      </c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</row>
    <row r="23" spans="1:106" x14ac:dyDescent="0.15">
      <c r="A23" s="20">
        <f t="shared" si="0"/>
        <v>22</v>
      </c>
      <c r="B23" s="12"/>
      <c r="C23" s="6"/>
      <c r="D23" s="13" t="s">
        <v>4</v>
      </c>
      <c r="E23" s="6"/>
      <c r="F23" s="6"/>
      <c r="G23" s="6" t="s">
        <v>37</v>
      </c>
      <c r="H23" s="6"/>
      <c r="I23" s="6"/>
      <c r="J23" s="6"/>
      <c r="K23" s="5" t="s">
        <v>22</v>
      </c>
      <c r="L23" s="6" t="s">
        <v>0</v>
      </c>
      <c r="M23" s="6" t="s">
        <v>0</v>
      </c>
      <c r="N23" s="6" t="s">
        <v>24</v>
      </c>
      <c r="O23" s="6" t="s">
        <v>4</v>
      </c>
      <c r="P23" s="6" t="s">
        <v>25</v>
      </c>
      <c r="Q23" s="6" t="s">
        <v>26</v>
      </c>
      <c r="R23" s="6" t="s">
        <v>1</v>
      </c>
      <c r="S23" s="6" t="s">
        <v>1</v>
      </c>
      <c r="T23" s="6" t="s">
        <v>0</v>
      </c>
      <c r="U23" s="6" t="s">
        <v>0</v>
      </c>
      <c r="V23" s="6" t="s">
        <v>119</v>
      </c>
      <c r="W23" s="6" t="s">
        <v>0</v>
      </c>
      <c r="X23" s="6" t="s">
        <v>0</v>
      </c>
      <c r="Y23" s="6" t="s">
        <v>5</v>
      </c>
      <c r="Z23" s="6" t="s">
        <v>12</v>
      </c>
      <c r="AA23" s="6" t="s">
        <v>12</v>
      </c>
      <c r="AB23" s="6" t="s">
        <v>1</v>
      </c>
      <c r="AC23" s="6" t="s">
        <v>14</v>
      </c>
      <c r="AD23" s="6" t="s">
        <v>13</v>
      </c>
      <c r="AE23" s="6" t="s">
        <v>1</v>
      </c>
      <c r="AF23" s="6" t="s">
        <v>1</v>
      </c>
      <c r="AG23" s="6" t="s">
        <v>1</v>
      </c>
      <c r="AH23" s="6" t="s">
        <v>13</v>
      </c>
      <c r="AI23" s="6" t="s">
        <v>13</v>
      </c>
      <c r="AJ23" s="12" t="s">
        <v>14</v>
      </c>
      <c r="AK23" s="12" t="s">
        <v>14</v>
      </c>
      <c r="AL23" s="12" t="s">
        <v>14</v>
      </c>
      <c r="AM23" s="12" t="s">
        <v>13</v>
      </c>
      <c r="AN23" s="12" t="s">
        <v>13</v>
      </c>
      <c r="AO23" s="21" t="s">
        <v>14</v>
      </c>
      <c r="AP23" s="21" t="s">
        <v>52</v>
      </c>
      <c r="AQ23" s="21" t="s">
        <v>52</v>
      </c>
      <c r="AR23" s="21" t="s">
        <v>13</v>
      </c>
      <c r="AS23" s="21" t="s">
        <v>13</v>
      </c>
      <c r="AT23" s="21" t="s">
        <v>50</v>
      </c>
      <c r="AU23" s="21" t="s">
        <v>13</v>
      </c>
      <c r="AV23" s="21" t="s">
        <v>68</v>
      </c>
      <c r="AW23" s="21" t="s">
        <v>59</v>
      </c>
      <c r="AX23" s="21" t="s">
        <v>81</v>
      </c>
      <c r="AY23" s="21" t="s">
        <v>59</v>
      </c>
      <c r="AZ23" s="21" t="s">
        <v>68</v>
      </c>
      <c r="BA23" s="21" t="s">
        <v>59</v>
      </c>
      <c r="BB23" s="21" t="s">
        <v>13</v>
      </c>
      <c r="BC23" s="21" t="s">
        <v>13</v>
      </c>
      <c r="BD23" s="23" t="s">
        <v>13</v>
      </c>
      <c r="BE23" s="5" t="s">
        <v>19</v>
      </c>
      <c r="BF23" s="15">
        <f>COUNTIF($B$2:$BD$38,"J.W. de Jong")</f>
        <v>8</v>
      </c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</row>
    <row r="24" spans="1:106" x14ac:dyDescent="0.15">
      <c r="A24" s="20">
        <f t="shared" si="0"/>
        <v>23</v>
      </c>
      <c r="B24" s="12"/>
      <c r="C24" s="6"/>
      <c r="D24" s="13" t="s">
        <v>4</v>
      </c>
      <c r="E24" s="6"/>
      <c r="F24" s="6"/>
      <c r="G24" s="6" t="s">
        <v>37</v>
      </c>
      <c r="H24" s="6"/>
      <c r="I24" s="6"/>
      <c r="J24" s="6"/>
      <c r="K24" s="6"/>
      <c r="L24" s="6" t="s">
        <v>0</v>
      </c>
      <c r="M24" s="6" t="s">
        <v>0</v>
      </c>
      <c r="N24" s="6" t="s">
        <v>24</v>
      </c>
      <c r="O24" s="6" t="s">
        <v>24</v>
      </c>
      <c r="P24" s="6" t="s">
        <v>25</v>
      </c>
      <c r="Q24" s="6" t="s">
        <v>26</v>
      </c>
      <c r="R24" s="6" t="s">
        <v>1</v>
      </c>
      <c r="S24" s="6" t="s">
        <v>1</v>
      </c>
      <c r="T24" s="6" t="s">
        <v>1</v>
      </c>
      <c r="U24" s="6" t="s">
        <v>0</v>
      </c>
      <c r="V24" s="6" t="s">
        <v>119</v>
      </c>
      <c r="W24" s="6" t="s">
        <v>0</v>
      </c>
      <c r="X24" s="6" t="s">
        <v>0</v>
      </c>
      <c r="Y24" s="6" t="s">
        <v>8</v>
      </c>
      <c r="Z24" s="6" t="s">
        <v>12</v>
      </c>
      <c r="AA24" s="6" t="s">
        <v>12</v>
      </c>
      <c r="AB24" s="6" t="s">
        <v>1</v>
      </c>
      <c r="AC24" s="6" t="s">
        <v>14</v>
      </c>
      <c r="AD24" s="6" t="s">
        <v>13</v>
      </c>
      <c r="AE24" s="6" t="s">
        <v>1</v>
      </c>
      <c r="AF24" s="6" t="s">
        <v>1</v>
      </c>
      <c r="AG24" s="6" t="s">
        <v>14</v>
      </c>
      <c r="AH24" s="6" t="s">
        <v>13</v>
      </c>
      <c r="AI24" s="6" t="s">
        <v>13</v>
      </c>
      <c r="AJ24" s="12" t="s">
        <v>14</v>
      </c>
      <c r="AK24" s="12" t="s">
        <v>13</v>
      </c>
      <c r="AL24" s="12" t="s">
        <v>14</v>
      </c>
      <c r="AM24" s="12" t="s">
        <v>13</v>
      </c>
      <c r="AN24" s="12" t="s">
        <v>13</v>
      </c>
      <c r="AO24" s="21" t="s">
        <v>14</v>
      </c>
      <c r="AP24" s="21" t="s">
        <v>52</v>
      </c>
      <c r="AQ24" s="21" t="s">
        <v>52</v>
      </c>
      <c r="AR24" s="21" t="s">
        <v>13</v>
      </c>
      <c r="AS24" s="21" t="s">
        <v>13</v>
      </c>
      <c r="AT24" s="21" t="s">
        <v>50</v>
      </c>
      <c r="AU24" s="21" t="s">
        <v>13</v>
      </c>
      <c r="AV24" s="21" t="s">
        <v>68</v>
      </c>
      <c r="AW24" s="21" t="s">
        <v>59</v>
      </c>
      <c r="AX24" s="21" t="s">
        <v>59</v>
      </c>
      <c r="AY24" s="21" t="s">
        <v>59</v>
      </c>
      <c r="AZ24" s="21" t="s">
        <v>59</v>
      </c>
      <c r="BA24" s="21" t="s">
        <v>59</v>
      </c>
      <c r="BB24" s="21" t="s">
        <v>13</v>
      </c>
      <c r="BC24" s="21" t="s">
        <v>13</v>
      </c>
      <c r="BD24" s="23" t="s">
        <v>13</v>
      </c>
      <c r="BE24" s="5" t="s">
        <v>29</v>
      </c>
      <c r="BF24" s="15">
        <f>COUNTIF($B$2:$BD$38,"S. van den Oord") + COUNTIF($B$2:$BD$38, "S. van den Oord (j)")</f>
        <v>7</v>
      </c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</row>
    <row r="25" spans="1:106" x14ac:dyDescent="0.15">
      <c r="A25" s="20">
        <f t="shared" si="0"/>
        <v>24</v>
      </c>
      <c r="B25" s="18"/>
      <c r="C25" s="6"/>
      <c r="D25" s="13" t="s">
        <v>4</v>
      </c>
      <c r="E25" s="6"/>
      <c r="F25" s="6"/>
      <c r="G25" s="6" t="s">
        <v>37</v>
      </c>
      <c r="H25" s="6"/>
      <c r="I25" s="6"/>
      <c r="J25" s="6"/>
      <c r="K25" s="6"/>
      <c r="L25" s="6" t="s">
        <v>0</v>
      </c>
      <c r="M25" s="6" t="s">
        <v>0</v>
      </c>
      <c r="N25" s="6" t="s">
        <v>24</v>
      </c>
      <c r="O25" s="6" t="s">
        <v>4</v>
      </c>
      <c r="P25" s="6" t="s">
        <v>25</v>
      </c>
      <c r="Q25" s="6" t="s">
        <v>26</v>
      </c>
      <c r="R25" s="6" t="s">
        <v>1</v>
      </c>
      <c r="S25" s="6" t="s">
        <v>1</v>
      </c>
      <c r="T25" s="6" t="s">
        <v>1</v>
      </c>
      <c r="U25" s="6" t="s">
        <v>0</v>
      </c>
      <c r="V25" s="6" t="s">
        <v>119</v>
      </c>
      <c r="W25" s="6" t="s">
        <v>0</v>
      </c>
      <c r="X25" s="6" t="s">
        <v>0</v>
      </c>
      <c r="Y25" s="6" t="s">
        <v>5</v>
      </c>
      <c r="Z25" s="6" t="s">
        <v>12</v>
      </c>
      <c r="AA25" s="6" t="s">
        <v>12</v>
      </c>
      <c r="AB25" s="6" t="s">
        <v>1</v>
      </c>
      <c r="AC25" s="6" t="s">
        <v>14</v>
      </c>
      <c r="AD25" s="6" t="s">
        <v>13</v>
      </c>
      <c r="AE25" s="6" t="s">
        <v>1</v>
      </c>
      <c r="AF25" s="6" t="s">
        <v>1</v>
      </c>
      <c r="AG25" s="6" t="s">
        <v>14</v>
      </c>
      <c r="AH25" s="6" t="s">
        <v>1</v>
      </c>
      <c r="AI25" s="6" t="s">
        <v>13</v>
      </c>
      <c r="AJ25" s="12" t="s">
        <v>14</v>
      </c>
      <c r="AK25" s="12" t="s">
        <v>14</v>
      </c>
      <c r="AL25" s="12" t="s">
        <v>14</v>
      </c>
      <c r="AM25" s="12" t="s">
        <v>13</v>
      </c>
      <c r="AN25" s="12" t="s">
        <v>13</v>
      </c>
      <c r="AO25" s="21" t="s">
        <v>14</v>
      </c>
      <c r="AP25" s="21" t="s">
        <v>52</v>
      </c>
      <c r="AQ25" s="21" t="s">
        <v>52</v>
      </c>
      <c r="AR25" s="21" t="s">
        <v>13</v>
      </c>
      <c r="AS25" s="21" t="s">
        <v>13</v>
      </c>
      <c r="AT25" s="21" t="s">
        <v>50</v>
      </c>
      <c r="AU25" s="21" t="s">
        <v>13</v>
      </c>
      <c r="AV25" s="21" t="s">
        <v>68</v>
      </c>
      <c r="AW25" s="21" t="s">
        <v>59</v>
      </c>
      <c r="AX25" s="21" t="s">
        <v>80</v>
      </c>
      <c r="AY25" s="21" t="s">
        <v>59</v>
      </c>
      <c r="AZ25" s="21" t="s">
        <v>59</v>
      </c>
      <c r="BA25" s="21" t="s">
        <v>59</v>
      </c>
      <c r="BB25" s="21" t="s">
        <v>13</v>
      </c>
      <c r="BC25" s="21" t="s">
        <v>13</v>
      </c>
      <c r="BD25" s="23" t="s">
        <v>13</v>
      </c>
      <c r="BE25" s="5" t="s">
        <v>41</v>
      </c>
      <c r="BF25" s="15">
        <f>COUNTIF($B$2:$BD$38,"A.M. Brink")</f>
        <v>6</v>
      </c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</row>
    <row r="26" spans="1:106" x14ac:dyDescent="0.15">
      <c r="A26" s="20">
        <f t="shared" si="0"/>
        <v>25</v>
      </c>
      <c r="B26" s="12"/>
      <c r="C26" s="6"/>
      <c r="D26" s="13" t="s">
        <v>4</v>
      </c>
      <c r="E26" s="6"/>
      <c r="F26" s="6"/>
      <c r="G26" s="6" t="s">
        <v>37</v>
      </c>
      <c r="H26" s="6"/>
      <c r="I26" s="6"/>
      <c r="J26" s="6"/>
      <c r="K26" s="6"/>
      <c r="L26" s="6" t="s">
        <v>0</v>
      </c>
      <c r="M26" s="6" t="s">
        <v>0</v>
      </c>
      <c r="N26" s="6" t="s">
        <v>24</v>
      </c>
      <c r="O26" s="6" t="s">
        <v>24</v>
      </c>
      <c r="P26" s="6" t="s">
        <v>25</v>
      </c>
      <c r="Q26" s="6" t="s">
        <v>26</v>
      </c>
      <c r="R26" s="6" t="s">
        <v>10</v>
      </c>
      <c r="S26" s="6" t="s">
        <v>1</v>
      </c>
      <c r="T26" s="6" t="s">
        <v>1</v>
      </c>
      <c r="U26" s="6" t="s">
        <v>0</v>
      </c>
      <c r="V26" s="6" t="s">
        <v>119</v>
      </c>
      <c r="W26" s="6" t="s">
        <v>0</v>
      </c>
      <c r="X26" s="6" t="s">
        <v>8</v>
      </c>
      <c r="Y26" s="6" t="s">
        <v>5</v>
      </c>
      <c r="Z26" s="6" t="s">
        <v>12</v>
      </c>
      <c r="AA26" s="6" t="s">
        <v>12</v>
      </c>
      <c r="AB26" s="6" t="s">
        <v>1</v>
      </c>
      <c r="AC26" s="6" t="s">
        <v>14</v>
      </c>
      <c r="AD26" s="6" t="s">
        <v>13</v>
      </c>
      <c r="AE26" s="6" t="s">
        <v>1</v>
      </c>
      <c r="AF26" s="6" t="s">
        <v>1</v>
      </c>
      <c r="AG26" s="6" t="s">
        <v>14</v>
      </c>
      <c r="AH26" s="6" t="s">
        <v>1</v>
      </c>
      <c r="AI26" s="6" t="s">
        <v>13</v>
      </c>
      <c r="AJ26" s="12" t="s">
        <v>14</v>
      </c>
      <c r="AK26" s="12" t="s">
        <v>14</v>
      </c>
      <c r="AL26" s="12" t="s">
        <v>14</v>
      </c>
      <c r="AM26" s="12" t="s">
        <v>13</v>
      </c>
      <c r="AN26" s="12" t="s">
        <v>13</v>
      </c>
      <c r="AO26" s="21" t="s">
        <v>14</v>
      </c>
      <c r="AP26" s="21" t="s">
        <v>52</v>
      </c>
      <c r="AQ26" s="21" t="s">
        <v>52</v>
      </c>
      <c r="AR26" s="21" t="s">
        <v>13</v>
      </c>
      <c r="AS26" s="21" t="s">
        <v>13</v>
      </c>
      <c r="AT26" s="21" t="s">
        <v>50</v>
      </c>
      <c r="AU26" s="21" t="s">
        <v>13</v>
      </c>
      <c r="AV26" s="21" t="s">
        <v>68</v>
      </c>
      <c r="AW26" s="21" t="s">
        <v>59</v>
      </c>
      <c r="AX26" s="21" t="s">
        <v>80</v>
      </c>
      <c r="AY26" s="21" t="s">
        <v>64</v>
      </c>
      <c r="AZ26" s="21" t="s">
        <v>59</v>
      </c>
      <c r="BA26" s="21" t="s">
        <v>59</v>
      </c>
      <c r="BB26" s="21" t="s">
        <v>13</v>
      </c>
      <c r="BC26" s="21" t="s">
        <v>13</v>
      </c>
      <c r="BD26" s="23" t="s">
        <v>13</v>
      </c>
      <c r="BE26" s="5" t="s">
        <v>39</v>
      </c>
      <c r="BF26" s="15">
        <f>COUNTIF($B$2:$BD$38,"H. Kremer")</f>
        <v>5</v>
      </c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</row>
    <row r="27" spans="1:106" x14ac:dyDescent="0.15">
      <c r="A27" s="20">
        <f t="shared" si="0"/>
        <v>26</v>
      </c>
      <c r="B27" s="12"/>
      <c r="C27" s="6"/>
      <c r="D27" s="13" t="s">
        <v>4</v>
      </c>
      <c r="E27" s="6"/>
      <c r="F27" s="6"/>
      <c r="G27" s="6" t="s">
        <v>37</v>
      </c>
      <c r="H27" s="6"/>
      <c r="I27" s="6"/>
      <c r="J27" s="6"/>
      <c r="K27" s="6"/>
      <c r="L27" s="6" t="s">
        <v>0</v>
      </c>
      <c r="M27" s="6" t="s">
        <v>0</v>
      </c>
      <c r="N27" s="6" t="s">
        <v>24</v>
      </c>
      <c r="O27" s="6" t="s">
        <v>24</v>
      </c>
      <c r="P27" s="13" t="s">
        <v>25</v>
      </c>
      <c r="Q27" s="6" t="s">
        <v>26</v>
      </c>
      <c r="R27" s="6" t="s">
        <v>10</v>
      </c>
      <c r="S27" s="6" t="s">
        <v>1</v>
      </c>
      <c r="T27" s="6" t="s">
        <v>1</v>
      </c>
      <c r="U27" s="6" t="s">
        <v>0</v>
      </c>
      <c r="V27" s="6" t="s">
        <v>119</v>
      </c>
      <c r="W27" s="6" t="s">
        <v>0</v>
      </c>
      <c r="X27" s="6" t="s">
        <v>8</v>
      </c>
      <c r="Y27" s="6" t="s">
        <v>5</v>
      </c>
      <c r="Z27" s="6" t="s">
        <v>12</v>
      </c>
      <c r="AA27" s="6" t="s">
        <v>12</v>
      </c>
      <c r="AB27" s="6" t="s">
        <v>1</v>
      </c>
      <c r="AC27" s="6" t="s">
        <v>14</v>
      </c>
      <c r="AD27" s="6" t="s">
        <v>13</v>
      </c>
      <c r="AE27" s="6" t="s">
        <v>1</v>
      </c>
      <c r="AF27" s="6" t="s">
        <v>1</v>
      </c>
      <c r="AG27" s="6" t="s">
        <v>14</v>
      </c>
      <c r="AH27" s="6" t="s">
        <v>1</v>
      </c>
      <c r="AI27" s="6" t="s">
        <v>13</v>
      </c>
      <c r="AJ27" s="12" t="s">
        <v>14</v>
      </c>
      <c r="AK27" s="12" t="s">
        <v>14</v>
      </c>
      <c r="AL27" s="12" t="s">
        <v>14</v>
      </c>
      <c r="AM27" s="12" t="s">
        <v>13</v>
      </c>
      <c r="AN27" s="12" t="s">
        <v>13</v>
      </c>
      <c r="AO27" s="21" t="s">
        <v>14</v>
      </c>
      <c r="AP27" s="21" t="s">
        <v>52</v>
      </c>
      <c r="AQ27" s="21" t="s">
        <v>52</v>
      </c>
      <c r="AR27" s="21" t="s">
        <v>13</v>
      </c>
      <c r="AS27" s="21" t="s">
        <v>13</v>
      </c>
      <c r="AT27" s="21" t="s">
        <v>50</v>
      </c>
      <c r="AU27" s="21" t="s">
        <v>13</v>
      </c>
      <c r="AV27" s="21" t="s">
        <v>68</v>
      </c>
      <c r="AW27" s="21" t="s">
        <v>59</v>
      </c>
      <c r="AX27" s="21" t="s">
        <v>80</v>
      </c>
      <c r="AY27" s="21" t="s">
        <v>54</v>
      </c>
      <c r="AZ27" s="21" t="s">
        <v>59</v>
      </c>
      <c r="BA27" s="21" t="s">
        <v>59</v>
      </c>
      <c r="BB27" s="21" t="s">
        <v>13</v>
      </c>
      <c r="BC27" s="21" t="s">
        <v>13</v>
      </c>
      <c r="BD27" s="23" t="s">
        <v>13</v>
      </c>
      <c r="BE27" s="5" t="s">
        <v>23</v>
      </c>
      <c r="BF27" s="15">
        <f>COUNTIF($B$2:$BD$38,"J.P. van den Dool") + COUNTIF($B$2:$BD$38,"J. Post / A.C. Boot / J.P. van den Dool")</f>
        <v>4</v>
      </c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</row>
    <row r="28" spans="1:106" x14ac:dyDescent="0.15">
      <c r="A28" s="20">
        <f t="shared" si="0"/>
        <v>27</v>
      </c>
      <c r="B28" s="12"/>
      <c r="C28" s="6"/>
      <c r="D28" s="13" t="s">
        <v>4</v>
      </c>
      <c r="E28" s="6"/>
      <c r="F28" s="6"/>
      <c r="G28" s="6" t="s">
        <v>37</v>
      </c>
      <c r="H28" s="6"/>
      <c r="I28" s="6"/>
      <c r="J28" s="6"/>
      <c r="K28" s="6"/>
      <c r="L28" s="6" t="s">
        <v>0</v>
      </c>
      <c r="M28" s="6" t="s">
        <v>0</v>
      </c>
      <c r="N28" s="6" t="s">
        <v>24</v>
      </c>
      <c r="O28" s="6" t="s">
        <v>24</v>
      </c>
      <c r="P28" s="5" t="s">
        <v>25</v>
      </c>
      <c r="Q28" s="6" t="s">
        <v>7</v>
      </c>
      <c r="R28" s="6" t="s">
        <v>10</v>
      </c>
      <c r="S28" s="6" t="s">
        <v>1</v>
      </c>
      <c r="T28" s="6" t="s">
        <v>1</v>
      </c>
      <c r="U28" s="6" t="s">
        <v>0</v>
      </c>
      <c r="V28" s="6" t="s">
        <v>119</v>
      </c>
      <c r="W28" s="6" t="s">
        <v>0</v>
      </c>
      <c r="X28" s="6" t="s">
        <v>8</v>
      </c>
      <c r="Y28" s="6" t="s">
        <v>5</v>
      </c>
      <c r="Z28" s="6" t="s">
        <v>12</v>
      </c>
      <c r="AA28" s="6" t="s">
        <v>12</v>
      </c>
      <c r="AB28" s="6" t="s">
        <v>1</v>
      </c>
      <c r="AC28" s="6" t="s">
        <v>14</v>
      </c>
      <c r="AD28" s="6" t="s">
        <v>13</v>
      </c>
      <c r="AE28" s="6" t="s">
        <v>1</v>
      </c>
      <c r="AF28" s="6" t="s">
        <v>1</v>
      </c>
      <c r="AG28" s="6" t="s">
        <v>14</v>
      </c>
      <c r="AH28" s="6" t="s">
        <v>1</v>
      </c>
      <c r="AI28" s="6" t="s">
        <v>13</v>
      </c>
      <c r="AJ28" s="12" t="s">
        <v>14</v>
      </c>
      <c r="AK28" s="12" t="s">
        <v>14</v>
      </c>
      <c r="AL28" s="12" t="s">
        <v>14</v>
      </c>
      <c r="AM28" s="12" t="s">
        <v>14</v>
      </c>
      <c r="AN28" s="12" t="s">
        <v>13</v>
      </c>
      <c r="AO28" s="21" t="s">
        <v>14</v>
      </c>
      <c r="AP28" s="21" t="s">
        <v>52</v>
      </c>
      <c r="AQ28" s="21" t="s">
        <v>52</v>
      </c>
      <c r="AR28" s="21" t="s">
        <v>13</v>
      </c>
      <c r="AS28" s="21" t="s">
        <v>13</v>
      </c>
      <c r="AT28" s="21" t="s">
        <v>50</v>
      </c>
      <c r="AU28" s="21" t="s">
        <v>13</v>
      </c>
      <c r="AV28" s="21" t="s">
        <v>68</v>
      </c>
      <c r="AW28" s="21" t="s">
        <v>59</v>
      </c>
      <c r="AX28" s="21" t="s">
        <v>80</v>
      </c>
      <c r="AY28" s="21" t="s">
        <v>59</v>
      </c>
      <c r="AZ28" s="21" t="s">
        <v>48</v>
      </c>
      <c r="BA28" s="21" t="s">
        <v>59</v>
      </c>
      <c r="BB28" s="21" t="s">
        <v>13</v>
      </c>
      <c r="BC28" s="21" t="s">
        <v>13</v>
      </c>
      <c r="BD28" s="23" t="s">
        <v>13</v>
      </c>
      <c r="BE28" s="5" t="s">
        <v>30</v>
      </c>
      <c r="BF28" s="15">
        <f>COUNTIF($B$2:$BD$38,"R. Alizadeh")</f>
        <v>3</v>
      </c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</row>
    <row r="29" spans="1:106" x14ac:dyDescent="0.15">
      <c r="A29" s="20">
        <f t="shared" si="0"/>
        <v>28</v>
      </c>
      <c r="B29" s="12"/>
      <c r="C29" s="6"/>
      <c r="D29" s="13" t="s">
        <v>4</v>
      </c>
      <c r="E29" s="6"/>
      <c r="F29" s="6"/>
      <c r="G29" s="6" t="s">
        <v>4</v>
      </c>
      <c r="H29" s="6"/>
      <c r="I29" s="6"/>
      <c r="J29" s="6"/>
      <c r="K29" s="6"/>
      <c r="L29" s="6" t="s">
        <v>0</v>
      </c>
      <c r="M29" s="6" t="s">
        <v>4</v>
      </c>
      <c r="N29" s="6" t="s">
        <v>24</v>
      </c>
      <c r="O29" s="6" t="s">
        <v>24</v>
      </c>
      <c r="P29" s="5" t="s">
        <v>25</v>
      </c>
      <c r="Q29" s="6" t="s">
        <v>26</v>
      </c>
      <c r="R29" s="6" t="s">
        <v>10</v>
      </c>
      <c r="S29" s="6" t="s">
        <v>1</v>
      </c>
      <c r="T29" s="6" t="s">
        <v>1</v>
      </c>
      <c r="U29" s="6" t="s">
        <v>0</v>
      </c>
      <c r="V29" s="6" t="s">
        <v>119</v>
      </c>
      <c r="W29" s="6" t="s">
        <v>0</v>
      </c>
      <c r="X29" s="6" t="s">
        <v>8</v>
      </c>
      <c r="Y29" s="6" t="s">
        <v>6</v>
      </c>
      <c r="Z29" s="6" t="s">
        <v>12</v>
      </c>
      <c r="AA29" s="6" t="s">
        <v>12</v>
      </c>
      <c r="AB29" s="6" t="s">
        <v>1</v>
      </c>
      <c r="AC29" s="6" t="s">
        <v>14</v>
      </c>
      <c r="AD29" s="6" t="s">
        <v>13</v>
      </c>
      <c r="AE29" s="6" t="s">
        <v>1</v>
      </c>
      <c r="AF29" s="6" t="s">
        <v>1</v>
      </c>
      <c r="AG29" s="6" t="s">
        <v>14</v>
      </c>
      <c r="AH29" s="6" t="s">
        <v>1</v>
      </c>
      <c r="AI29" s="6" t="s">
        <v>13</v>
      </c>
      <c r="AJ29" s="12" t="s">
        <v>14</v>
      </c>
      <c r="AK29" s="12" t="s">
        <v>14</v>
      </c>
      <c r="AL29" s="12" t="s">
        <v>14</v>
      </c>
      <c r="AM29" s="12" t="s">
        <v>13</v>
      </c>
      <c r="AN29" s="12" t="s">
        <v>13</v>
      </c>
      <c r="AO29" s="21" t="s">
        <v>14</v>
      </c>
      <c r="AP29" s="21" t="s">
        <v>13</v>
      </c>
      <c r="AQ29" s="21" t="s">
        <v>52</v>
      </c>
      <c r="AR29" s="21" t="s">
        <v>13</v>
      </c>
      <c r="AS29" s="21" t="s">
        <v>13</v>
      </c>
      <c r="AT29" s="21" t="s">
        <v>50</v>
      </c>
      <c r="AU29" s="21" t="s">
        <v>13</v>
      </c>
      <c r="AV29" s="21" t="s">
        <v>68</v>
      </c>
      <c r="AW29" s="21" t="s">
        <v>59</v>
      </c>
      <c r="AX29" s="21" t="s">
        <v>80</v>
      </c>
      <c r="AY29" s="21" t="s">
        <v>59</v>
      </c>
      <c r="AZ29" s="21" t="s">
        <v>48</v>
      </c>
      <c r="BA29" s="21" t="s">
        <v>59</v>
      </c>
      <c r="BB29" s="21" t="s">
        <v>13</v>
      </c>
      <c r="BC29" s="21" t="s">
        <v>13</v>
      </c>
      <c r="BD29" s="23" t="s">
        <v>13</v>
      </c>
      <c r="BE29" s="5" t="s">
        <v>101</v>
      </c>
      <c r="BF29" s="15">
        <f>COUNTIF($B$2:$BD$38,"A.J. van Houwelingen")</f>
        <v>3</v>
      </c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</row>
    <row r="30" spans="1:106" x14ac:dyDescent="0.15">
      <c r="A30" s="20">
        <f t="shared" si="0"/>
        <v>29</v>
      </c>
      <c r="B30" s="12"/>
      <c r="C30" s="6"/>
      <c r="D30" s="13" t="s">
        <v>4</v>
      </c>
      <c r="E30" s="6"/>
      <c r="F30" s="6"/>
      <c r="G30" s="6" t="s">
        <v>4</v>
      </c>
      <c r="H30" s="6"/>
      <c r="I30" s="6"/>
      <c r="J30" s="6"/>
      <c r="K30" s="6"/>
      <c r="L30" s="6" t="s">
        <v>0</v>
      </c>
      <c r="M30" s="6" t="s">
        <v>0</v>
      </c>
      <c r="N30" s="6" t="s">
        <v>24</v>
      </c>
      <c r="O30" s="6" t="s">
        <v>24</v>
      </c>
      <c r="P30" s="5" t="s">
        <v>25</v>
      </c>
      <c r="Q30" s="6" t="s">
        <v>26</v>
      </c>
      <c r="R30" s="6" t="s">
        <v>1</v>
      </c>
      <c r="S30" s="6" t="s">
        <v>1</v>
      </c>
      <c r="T30" s="6" t="s">
        <v>1</v>
      </c>
      <c r="U30" s="6" t="s">
        <v>0</v>
      </c>
      <c r="V30" s="6" t="s">
        <v>119</v>
      </c>
      <c r="W30" s="6" t="s">
        <v>0</v>
      </c>
      <c r="X30" s="6" t="s">
        <v>8</v>
      </c>
      <c r="Y30" s="6" t="s">
        <v>5</v>
      </c>
      <c r="Z30" s="6" t="s">
        <v>12</v>
      </c>
      <c r="AA30" s="5" t="s">
        <v>12</v>
      </c>
      <c r="AB30" s="6" t="s">
        <v>1</v>
      </c>
      <c r="AC30" s="6" t="s">
        <v>14</v>
      </c>
      <c r="AD30" s="6" t="s">
        <v>13</v>
      </c>
      <c r="AE30" s="6" t="s">
        <v>1</v>
      </c>
      <c r="AF30" s="6" t="s">
        <v>1</v>
      </c>
      <c r="AG30" s="5" t="s">
        <v>14</v>
      </c>
      <c r="AH30" s="6" t="s">
        <v>1</v>
      </c>
      <c r="AI30" s="6" t="s">
        <v>13</v>
      </c>
      <c r="AJ30" s="12" t="s">
        <v>14</v>
      </c>
      <c r="AK30" s="12" t="s">
        <v>14</v>
      </c>
      <c r="AL30" s="12" t="s">
        <v>14</v>
      </c>
      <c r="AM30" s="12" t="s">
        <v>13</v>
      </c>
      <c r="AN30" s="16" t="s">
        <v>13</v>
      </c>
      <c r="AO30" s="21" t="s">
        <v>14</v>
      </c>
      <c r="AP30" s="21" t="s">
        <v>52</v>
      </c>
      <c r="AQ30" s="21" t="s">
        <v>52</v>
      </c>
      <c r="AR30" s="21" t="s">
        <v>13</v>
      </c>
      <c r="AS30" s="21" t="s">
        <v>13</v>
      </c>
      <c r="AT30" s="21" t="s">
        <v>50</v>
      </c>
      <c r="AU30" s="21" t="s">
        <v>13</v>
      </c>
      <c r="AV30" s="21" t="s">
        <v>68</v>
      </c>
      <c r="AW30" s="21" t="s">
        <v>59</v>
      </c>
      <c r="AX30" s="21" t="s">
        <v>80</v>
      </c>
      <c r="AY30" s="21" t="s">
        <v>59</v>
      </c>
      <c r="AZ30" s="21" t="s">
        <v>48</v>
      </c>
      <c r="BA30" s="21" t="s">
        <v>59</v>
      </c>
      <c r="BB30" s="21" t="s">
        <v>13</v>
      </c>
      <c r="BC30" s="21" t="s">
        <v>13</v>
      </c>
      <c r="BD30" s="23" t="s">
        <v>13</v>
      </c>
      <c r="BE30" s="5" t="s">
        <v>43</v>
      </c>
      <c r="BF30" s="15">
        <f>COUNTIF($B$2:$BD$38,"W. Rietveld")</f>
        <v>3</v>
      </c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</row>
    <row r="31" spans="1:106" x14ac:dyDescent="0.15">
      <c r="A31" s="20">
        <f t="shared" si="0"/>
        <v>30</v>
      </c>
      <c r="B31" s="17" t="s">
        <v>35</v>
      </c>
      <c r="C31" s="6"/>
      <c r="D31" s="13" t="s">
        <v>4</v>
      </c>
      <c r="E31" s="6"/>
      <c r="F31" s="6"/>
      <c r="G31" s="6" t="s">
        <v>4</v>
      </c>
      <c r="H31" s="6"/>
      <c r="I31" s="6"/>
      <c r="J31" s="6"/>
      <c r="K31" s="6"/>
      <c r="L31" s="6" t="s">
        <v>0</v>
      </c>
      <c r="M31" s="6" t="s">
        <v>4</v>
      </c>
      <c r="N31" s="6" t="s">
        <v>24</v>
      </c>
      <c r="O31" s="6" t="s">
        <v>24</v>
      </c>
      <c r="P31" s="5" t="s">
        <v>25</v>
      </c>
      <c r="Q31" s="5" t="s">
        <v>26</v>
      </c>
      <c r="R31" s="6" t="s">
        <v>1</v>
      </c>
      <c r="S31" s="5" t="s">
        <v>1</v>
      </c>
      <c r="T31" s="6" t="s">
        <v>1</v>
      </c>
      <c r="U31" s="6" t="s">
        <v>0</v>
      </c>
      <c r="V31" s="6" t="s">
        <v>119</v>
      </c>
      <c r="W31" s="6" t="s">
        <v>0</v>
      </c>
      <c r="X31" s="6" t="s">
        <v>0</v>
      </c>
      <c r="Y31" s="6" t="s">
        <v>5</v>
      </c>
      <c r="Z31" s="6" t="s">
        <v>12</v>
      </c>
      <c r="AA31" s="5" t="s">
        <v>12</v>
      </c>
      <c r="AB31" s="6" t="s">
        <v>1</v>
      </c>
      <c r="AC31" s="6" t="s">
        <v>14</v>
      </c>
      <c r="AD31" s="6" t="s">
        <v>13</v>
      </c>
      <c r="AE31" s="6" t="s">
        <v>1</v>
      </c>
      <c r="AF31" s="5" t="s">
        <v>1</v>
      </c>
      <c r="AG31" s="5" t="s">
        <v>14</v>
      </c>
      <c r="AH31" s="5" t="s">
        <v>1</v>
      </c>
      <c r="AI31" s="6" t="s">
        <v>14</v>
      </c>
      <c r="AJ31" s="12" t="s">
        <v>14</v>
      </c>
      <c r="AK31" s="12" t="s">
        <v>14</v>
      </c>
      <c r="AL31" s="12" t="s">
        <v>14</v>
      </c>
      <c r="AM31" s="12" t="s">
        <v>13</v>
      </c>
      <c r="AN31" s="16" t="s">
        <v>13</v>
      </c>
      <c r="AO31" s="21" t="s">
        <v>14</v>
      </c>
      <c r="AP31" s="21" t="s">
        <v>13</v>
      </c>
      <c r="AQ31" s="21" t="s">
        <v>52</v>
      </c>
      <c r="AR31" s="21" t="s">
        <v>13</v>
      </c>
      <c r="AS31" s="24" t="s">
        <v>13</v>
      </c>
      <c r="AT31" s="21" t="s">
        <v>50</v>
      </c>
      <c r="AU31" s="21" t="s">
        <v>13</v>
      </c>
      <c r="AV31" s="21" t="s">
        <v>68</v>
      </c>
      <c r="AW31" s="21" t="s">
        <v>59</v>
      </c>
      <c r="AX31" s="24" t="s">
        <v>60</v>
      </c>
      <c r="AY31" s="21" t="s">
        <v>59</v>
      </c>
      <c r="AZ31" s="21" t="s">
        <v>48</v>
      </c>
      <c r="BA31" s="21" t="s">
        <v>59</v>
      </c>
      <c r="BB31" s="21" t="s">
        <v>13</v>
      </c>
      <c r="BC31" s="21" t="s">
        <v>13</v>
      </c>
      <c r="BD31" s="23" t="s">
        <v>13</v>
      </c>
      <c r="BE31" s="5" t="s">
        <v>27</v>
      </c>
      <c r="BF31" s="15">
        <f>COUNTIF($B$2:$BD$38,"P. Bruyn")</f>
        <v>1</v>
      </c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</row>
    <row r="32" spans="1:106" x14ac:dyDescent="0.15">
      <c r="A32" s="20">
        <f t="shared" si="0"/>
        <v>31</v>
      </c>
      <c r="B32" s="16" t="s">
        <v>4</v>
      </c>
      <c r="C32" s="6"/>
      <c r="D32" s="13" t="s">
        <v>4</v>
      </c>
      <c r="E32" s="6"/>
      <c r="F32" s="6"/>
      <c r="G32" s="6" t="s">
        <v>4</v>
      </c>
      <c r="H32" s="6"/>
      <c r="I32" s="6"/>
      <c r="J32" s="6"/>
      <c r="K32" s="6"/>
      <c r="L32" s="5" t="s">
        <v>0</v>
      </c>
      <c r="M32" s="6" t="s">
        <v>0</v>
      </c>
      <c r="N32" s="6" t="s">
        <v>24</v>
      </c>
      <c r="O32" s="6" t="s">
        <v>24</v>
      </c>
      <c r="P32" s="6"/>
      <c r="Q32" s="6"/>
      <c r="R32" s="6" t="s">
        <v>1</v>
      </c>
      <c r="S32" s="5" t="s">
        <v>1</v>
      </c>
      <c r="T32" s="6" t="s">
        <v>1</v>
      </c>
      <c r="U32" s="6" t="s">
        <v>0</v>
      </c>
      <c r="V32" s="6" t="s">
        <v>119</v>
      </c>
      <c r="W32" s="13" t="s">
        <v>0</v>
      </c>
      <c r="X32" s="6" t="s">
        <v>0</v>
      </c>
      <c r="Y32" s="6" t="s">
        <v>6</v>
      </c>
      <c r="Z32" s="6" t="s">
        <v>12</v>
      </c>
      <c r="AA32" s="5" t="s">
        <v>12</v>
      </c>
      <c r="AB32" s="5" t="s">
        <v>1</v>
      </c>
      <c r="AC32" s="6" t="s">
        <v>14</v>
      </c>
      <c r="AD32" s="5" t="s">
        <v>13</v>
      </c>
      <c r="AE32" s="6" t="s">
        <v>1</v>
      </c>
      <c r="AF32" s="5" t="s">
        <v>1</v>
      </c>
      <c r="AG32" s="6"/>
      <c r="AH32" s="5" t="s">
        <v>1</v>
      </c>
      <c r="AI32" s="6" t="s">
        <v>14</v>
      </c>
      <c r="AJ32" s="12" t="s">
        <v>14</v>
      </c>
      <c r="AK32" s="12" t="s">
        <v>14</v>
      </c>
      <c r="AL32" s="16" t="s">
        <v>14</v>
      </c>
      <c r="AM32" s="17" t="s">
        <v>13</v>
      </c>
      <c r="AN32" s="16" t="s">
        <v>13</v>
      </c>
      <c r="AO32" s="21" t="s">
        <v>14</v>
      </c>
      <c r="AP32" s="21" t="s">
        <v>13</v>
      </c>
      <c r="AQ32" s="21" t="s">
        <v>52</v>
      </c>
      <c r="AR32" s="21" t="s">
        <v>13</v>
      </c>
      <c r="AS32" s="24" t="s">
        <v>13</v>
      </c>
      <c r="AT32" s="21" t="s">
        <v>50</v>
      </c>
      <c r="AU32" s="21" t="s">
        <v>59</v>
      </c>
      <c r="AV32" s="24" t="s">
        <v>69</v>
      </c>
      <c r="AW32" s="21" t="s">
        <v>59</v>
      </c>
      <c r="AX32" s="24" t="s">
        <v>60</v>
      </c>
      <c r="AY32" s="21" t="s">
        <v>59</v>
      </c>
      <c r="AZ32" s="24" t="s">
        <v>48</v>
      </c>
      <c r="BA32" s="21" t="s">
        <v>59</v>
      </c>
      <c r="BB32" s="21" t="s">
        <v>13</v>
      </c>
      <c r="BC32" s="24" t="s">
        <v>13</v>
      </c>
      <c r="BD32" s="23" t="s">
        <v>13</v>
      </c>
      <c r="BE32" s="5" t="s">
        <v>45</v>
      </c>
      <c r="BF32" s="15">
        <f>COUNTIF($B$2:$BD$38,"H. van den Oord")</f>
        <v>1</v>
      </c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</row>
    <row r="33" spans="1:106" x14ac:dyDescent="0.15">
      <c r="A33" s="20">
        <f t="shared" si="0"/>
        <v>32</v>
      </c>
      <c r="B33" s="12"/>
      <c r="C33" s="6"/>
      <c r="D33" s="13" t="s">
        <v>4</v>
      </c>
      <c r="E33" s="6"/>
      <c r="F33" s="6"/>
      <c r="G33" s="6" t="s">
        <v>37</v>
      </c>
      <c r="H33" s="6"/>
      <c r="I33" s="6"/>
      <c r="J33" s="6"/>
      <c r="K33" s="6"/>
      <c r="L33" s="5" t="s">
        <v>0</v>
      </c>
      <c r="M33" s="6" t="s">
        <v>4</v>
      </c>
      <c r="N33" s="5" t="s">
        <v>24</v>
      </c>
      <c r="O33" s="6" t="s">
        <v>24</v>
      </c>
      <c r="P33" s="6"/>
      <c r="Q33" s="6"/>
      <c r="R33" s="5" t="s">
        <v>1</v>
      </c>
      <c r="S33" s="5" t="s">
        <v>1</v>
      </c>
      <c r="T33" s="6" t="s">
        <v>1</v>
      </c>
      <c r="U33" s="5" t="s">
        <v>0</v>
      </c>
      <c r="V33" s="6" t="s">
        <v>119</v>
      </c>
      <c r="W33" s="5" t="s">
        <v>0</v>
      </c>
      <c r="X33" s="6" t="s">
        <v>0</v>
      </c>
      <c r="Y33" s="6" t="s">
        <v>6</v>
      </c>
      <c r="Z33" s="6" t="s">
        <v>12</v>
      </c>
      <c r="AA33" s="5" t="s">
        <v>12</v>
      </c>
      <c r="AB33" s="5" t="s">
        <v>1</v>
      </c>
      <c r="AC33" s="6" t="s">
        <v>14</v>
      </c>
      <c r="AD33" s="5" t="s">
        <v>13</v>
      </c>
      <c r="AE33" s="6" t="s">
        <v>1</v>
      </c>
      <c r="AF33" s="6"/>
      <c r="AG33" s="6"/>
      <c r="AH33" s="6"/>
      <c r="AI33" s="5" t="s">
        <v>14</v>
      </c>
      <c r="AJ33" s="16" t="s">
        <v>14</v>
      </c>
      <c r="AK33" s="12" t="s">
        <v>14</v>
      </c>
      <c r="AL33" s="16" t="s">
        <v>14</v>
      </c>
      <c r="AM33" s="16" t="s">
        <v>13</v>
      </c>
      <c r="AN33" s="16" t="s">
        <v>13</v>
      </c>
      <c r="AO33" s="21" t="s">
        <v>14</v>
      </c>
      <c r="AP33" s="23" t="s">
        <v>13</v>
      </c>
      <c r="AQ33" s="24" t="s">
        <v>52</v>
      </c>
      <c r="AR33" s="24" t="s">
        <v>13</v>
      </c>
      <c r="AS33" s="24"/>
      <c r="AT33" s="21" t="s">
        <v>50</v>
      </c>
      <c r="AU33" s="24" t="s">
        <v>60</v>
      </c>
      <c r="AV33" s="27" t="s">
        <v>14</v>
      </c>
      <c r="AW33" s="21" t="s">
        <v>59</v>
      </c>
      <c r="AX33" s="24" t="s">
        <v>60</v>
      </c>
      <c r="AY33" s="21" t="s">
        <v>59</v>
      </c>
      <c r="AZ33" s="21"/>
      <c r="BA33" s="21" t="s">
        <v>59</v>
      </c>
      <c r="BB33" s="24" t="s">
        <v>13</v>
      </c>
      <c r="BC33" s="24" t="s">
        <v>13</v>
      </c>
      <c r="BD33" s="24" t="s">
        <v>13</v>
      </c>
      <c r="BE33" s="5" t="s">
        <v>20</v>
      </c>
      <c r="BF33" s="15">
        <f>COUNTIF($B$2:$BD$38,"E. Csecsinovits")</f>
        <v>1</v>
      </c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</row>
    <row r="34" spans="1:106" x14ac:dyDescent="0.15">
      <c r="A34" s="20">
        <f t="shared" si="0"/>
        <v>33</v>
      </c>
      <c r="B34" s="12"/>
      <c r="C34" s="6"/>
      <c r="D34" s="13" t="s">
        <v>4</v>
      </c>
      <c r="E34" s="6"/>
      <c r="F34" s="6"/>
      <c r="G34" s="6" t="s">
        <v>37</v>
      </c>
      <c r="H34" s="6"/>
      <c r="I34" s="6"/>
      <c r="J34" s="6"/>
      <c r="K34" s="6"/>
      <c r="L34" s="6"/>
      <c r="M34" s="6" t="s">
        <v>4</v>
      </c>
      <c r="N34" s="5" t="s">
        <v>24</v>
      </c>
      <c r="O34" s="6" t="s">
        <v>24</v>
      </c>
      <c r="P34" s="6"/>
      <c r="Q34" s="6"/>
      <c r="R34" s="5" t="s">
        <v>1</v>
      </c>
      <c r="S34" s="5" t="s">
        <v>1</v>
      </c>
      <c r="T34" s="6" t="s">
        <v>1</v>
      </c>
      <c r="U34" s="5" t="s">
        <v>0</v>
      </c>
      <c r="V34" s="6" t="s">
        <v>119</v>
      </c>
      <c r="W34" s="5" t="s">
        <v>0</v>
      </c>
      <c r="X34" s="6" t="s">
        <v>5</v>
      </c>
      <c r="Y34" s="6" t="s">
        <v>5</v>
      </c>
      <c r="Z34" s="5" t="s">
        <v>12</v>
      </c>
      <c r="AA34" s="5" t="s">
        <v>12</v>
      </c>
      <c r="AB34" s="5" t="s">
        <v>1</v>
      </c>
      <c r="AC34" s="6" t="s">
        <v>14</v>
      </c>
      <c r="AD34" s="5" t="s">
        <v>13</v>
      </c>
      <c r="AE34" s="6" t="s">
        <v>1</v>
      </c>
      <c r="AF34" s="6"/>
      <c r="AG34" s="6"/>
      <c r="AH34" s="6"/>
      <c r="AI34" s="6"/>
      <c r="AJ34" s="16" t="s">
        <v>14</v>
      </c>
      <c r="AK34" s="12" t="s">
        <v>14</v>
      </c>
      <c r="AL34" s="16" t="s">
        <v>14</v>
      </c>
      <c r="AM34" s="16" t="s">
        <v>13</v>
      </c>
      <c r="AN34" s="16" t="s">
        <v>13</v>
      </c>
      <c r="AO34" s="21" t="s">
        <v>14</v>
      </c>
      <c r="AP34" s="23" t="s">
        <v>13</v>
      </c>
      <c r="AQ34" s="24" t="s">
        <v>52</v>
      </c>
      <c r="AR34" s="24" t="s">
        <v>13</v>
      </c>
      <c r="AS34" s="24"/>
      <c r="AT34" s="21" t="s">
        <v>50</v>
      </c>
      <c r="AU34" s="24" t="s">
        <v>60</v>
      </c>
      <c r="AV34" s="27" t="s">
        <v>14</v>
      </c>
      <c r="AW34" s="24" t="s">
        <v>60</v>
      </c>
      <c r="AX34" s="24"/>
      <c r="AY34" s="24" t="s">
        <v>59</v>
      </c>
      <c r="AZ34" s="24"/>
      <c r="BA34" s="21" t="s">
        <v>59</v>
      </c>
      <c r="BB34" s="24" t="s">
        <v>13</v>
      </c>
      <c r="BC34" s="24"/>
      <c r="BD34" s="24" t="s">
        <v>13</v>
      </c>
      <c r="BE34" s="5" t="s">
        <v>36</v>
      </c>
      <c r="BF34" s="15">
        <f>COUNTIF($B$2:$BD$38,"C. Schakel") + COUNTIF($B$2:$BD$38,"A.C. Boot / C. Schakel")</f>
        <v>1</v>
      </c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</row>
    <row r="35" spans="1:106" x14ac:dyDescent="0.15">
      <c r="A35" s="20">
        <f t="shared" si="0"/>
        <v>34</v>
      </c>
      <c r="B35" s="12"/>
      <c r="C35" s="6"/>
      <c r="D35" s="5" t="s">
        <v>4</v>
      </c>
      <c r="E35" s="6"/>
      <c r="F35" s="6"/>
      <c r="G35" s="6" t="s">
        <v>4</v>
      </c>
      <c r="H35" s="6"/>
      <c r="I35" s="6"/>
      <c r="J35" s="6"/>
      <c r="K35" s="6"/>
      <c r="L35" s="6"/>
      <c r="M35" s="6" t="s">
        <v>0</v>
      </c>
      <c r="N35" s="5" t="s">
        <v>24</v>
      </c>
      <c r="O35" s="6" t="s">
        <v>24</v>
      </c>
      <c r="P35" s="6"/>
      <c r="Q35" s="6"/>
      <c r="R35" s="6"/>
      <c r="S35" s="5" t="s">
        <v>1</v>
      </c>
      <c r="T35" s="5" t="s">
        <v>1</v>
      </c>
      <c r="U35" s="5" t="s">
        <v>0</v>
      </c>
      <c r="V35" s="5" t="s">
        <v>119</v>
      </c>
      <c r="W35" s="6"/>
      <c r="X35" s="5" t="s">
        <v>8</v>
      </c>
      <c r="Y35" s="6" t="s">
        <v>5</v>
      </c>
      <c r="Z35" s="5" t="s">
        <v>12</v>
      </c>
      <c r="AA35" s="5" t="s">
        <v>12</v>
      </c>
      <c r="AB35" s="5" t="s">
        <v>1</v>
      </c>
      <c r="AC35" s="5" t="s">
        <v>14</v>
      </c>
      <c r="AD35" s="5" t="s">
        <v>13</v>
      </c>
      <c r="AE35" s="6" t="s">
        <v>1</v>
      </c>
      <c r="AF35" s="6"/>
      <c r="AG35" s="6"/>
      <c r="AH35" s="6"/>
      <c r="AI35" s="6"/>
      <c r="AJ35" s="16" t="s">
        <v>14</v>
      </c>
      <c r="AK35" s="17" t="s">
        <v>13</v>
      </c>
      <c r="AL35" s="17"/>
      <c r="AM35" s="17"/>
      <c r="AN35" s="17"/>
      <c r="AO35" s="22" t="s">
        <v>13</v>
      </c>
      <c r="AP35" s="24" t="s">
        <v>13</v>
      </c>
      <c r="AQ35" s="24" t="s">
        <v>52</v>
      </c>
      <c r="AR35" s="24"/>
      <c r="AS35" s="24"/>
      <c r="AT35" s="24" t="s">
        <v>50</v>
      </c>
      <c r="AU35" s="24" t="s">
        <v>61</v>
      </c>
      <c r="AV35" s="27" t="s">
        <v>14</v>
      </c>
      <c r="AW35" s="24" t="s">
        <v>60</v>
      </c>
      <c r="AX35" s="24"/>
      <c r="AY35" s="24"/>
      <c r="AZ35" s="24"/>
      <c r="BA35" s="24" t="s">
        <v>48</v>
      </c>
      <c r="BB35" s="24"/>
      <c r="BC35" s="24"/>
      <c r="BD35" s="24"/>
      <c r="BE35" s="5" t="s">
        <v>33</v>
      </c>
      <c r="BF35" s="15">
        <f>COUNTIF($B$2:$BD$38,"C. Schakel") + COUNTIF($B$2:$BD$38,"B. Van Geldere")</f>
        <v>1</v>
      </c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</row>
    <row r="36" spans="1:106" x14ac:dyDescent="0.15">
      <c r="A36" s="20">
        <f t="shared" si="0"/>
        <v>35</v>
      </c>
      <c r="B36" s="12"/>
      <c r="C36" s="6"/>
      <c r="D36" s="5" t="s">
        <v>4</v>
      </c>
      <c r="E36" s="6"/>
      <c r="F36" s="6"/>
      <c r="G36" s="6" t="s">
        <v>4</v>
      </c>
      <c r="H36" s="6"/>
      <c r="I36" s="6"/>
      <c r="J36" s="6"/>
      <c r="K36" s="6"/>
      <c r="L36" s="6"/>
      <c r="M36" s="6" t="s">
        <v>4</v>
      </c>
      <c r="N36" s="5" t="s">
        <v>24</v>
      </c>
      <c r="O36" s="6" t="s">
        <v>24</v>
      </c>
      <c r="P36" s="6"/>
      <c r="Q36" s="6"/>
      <c r="R36" s="6"/>
      <c r="S36" s="6"/>
      <c r="T36" s="6"/>
      <c r="U36" s="5" t="s">
        <v>0</v>
      </c>
      <c r="V36" s="5" t="s">
        <v>119</v>
      </c>
      <c r="W36" s="6"/>
      <c r="X36" s="6"/>
      <c r="Y36" s="5" t="s">
        <v>5</v>
      </c>
      <c r="Z36" s="5" t="s">
        <v>12</v>
      </c>
      <c r="AA36" s="6"/>
      <c r="AB36" s="6"/>
      <c r="AC36" s="6"/>
      <c r="AD36" s="6"/>
      <c r="AE36" s="5" t="s">
        <v>1</v>
      </c>
      <c r="AF36" s="6"/>
      <c r="AG36" s="6"/>
      <c r="AH36" s="6"/>
      <c r="AI36" s="6"/>
      <c r="AJ36" s="16" t="s">
        <v>14</v>
      </c>
      <c r="AK36" s="17" t="s">
        <v>13</v>
      </c>
      <c r="AL36" s="17"/>
      <c r="AM36" s="17"/>
      <c r="AN36" s="17"/>
      <c r="AO36" s="22" t="s">
        <v>13</v>
      </c>
      <c r="AP36" s="22"/>
      <c r="AQ36" s="24" t="s">
        <v>52</v>
      </c>
      <c r="AR36" s="24"/>
      <c r="AS36" s="24"/>
      <c r="AT36" s="24" t="s">
        <v>50</v>
      </c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5" t="s">
        <v>125</v>
      </c>
      <c r="BF36" s="15">
        <f>COUNTIF($B$2:$BD$38,"C. Schakel") + COUNTIF($B$2:$BD$38,"H. Karelse")</f>
        <v>1</v>
      </c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</row>
    <row r="37" spans="1:106" x14ac:dyDescent="0.15">
      <c r="A37" s="20">
        <f t="shared" si="0"/>
        <v>36</v>
      </c>
      <c r="B37" s="12"/>
      <c r="C37" s="6"/>
      <c r="D37" s="5" t="s">
        <v>4</v>
      </c>
      <c r="E37" s="6"/>
      <c r="F37" s="6"/>
      <c r="G37" s="6" t="s">
        <v>4</v>
      </c>
      <c r="H37" s="6"/>
      <c r="I37" s="6"/>
      <c r="J37" s="6"/>
      <c r="K37" s="6"/>
      <c r="L37" s="6"/>
      <c r="M37" s="6" t="s">
        <v>4</v>
      </c>
      <c r="N37" s="6"/>
      <c r="O37" s="5" t="s">
        <v>24</v>
      </c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12"/>
      <c r="AK37" s="16" t="s">
        <v>13</v>
      </c>
      <c r="AL37" s="16"/>
      <c r="AM37" s="16"/>
      <c r="AN37" s="16"/>
      <c r="AO37" s="16" t="s">
        <v>13</v>
      </c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6"/>
      <c r="BF37" s="14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</row>
    <row r="38" spans="1:106" x14ac:dyDescent="0.15">
      <c r="A38" s="20">
        <f t="shared" si="0"/>
        <v>37</v>
      </c>
      <c r="B38" s="12"/>
      <c r="C38" s="6"/>
      <c r="D38" s="5" t="s">
        <v>4</v>
      </c>
      <c r="E38" s="6"/>
      <c r="F38" s="6"/>
      <c r="G38" s="5" t="s">
        <v>4</v>
      </c>
      <c r="H38" s="6"/>
      <c r="I38" s="6"/>
      <c r="J38" s="6"/>
      <c r="K38" s="6"/>
      <c r="L38" s="6"/>
      <c r="M38" s="5" t="s">
        <v>0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12"/>
      <c r="AK38" s="16" t="s">
        <v>13</v>
      </c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6"/>
      <c r="BF38" s="14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</row>
    <row r="39" spans="1:106" ht="16" x14ac:dyDescent="0.2">
      <c r="B39" s="1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6"/>
      <c r="BF39" s="25">
        <f>SUM(BF3:BF38)</f>
        <v>1199</v>
      </c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</row>
    <row r="40" spans="1:106" x14ac:dyDescent="0.15">
      <c r="B40" s="12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6"/>
      <c r="BF40" s="14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</row>
    <row r="41" spans="1:106" x14ac:dyDescent="0.15">
      <c r="B41" s="12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6"/>
      <c r="BF41" s="14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</row>
    <row r="42" spans="1:106" x14ac:dyDescent="0.15">
      <c r="B42" s="12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6"/>
      <c r="BF42" s="14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</row>
    <row r="43" spans="1:106" x14ac:dyDescent="0.15">
      <c r="B43" s="12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6"/>
      <c r="BF43" s="14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</row>
    <row r="44" spans="1:106" x14ac:dyDescent="0.15">
      <c r="B44" s="12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6"/>
      <c r="BF44" s="14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</row>
    <row r="45" spans="1:106" x14ac:dyDescent="0.15">
      <c r="B45" s="12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6"/>
      <c r="BF45" s="14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</row>
    <row r="46" spans="1:106" x14ac:dyDescent="0.15">
      <c r="B46" s="1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6"/>
      <c r="BF46" s="14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</row>
    <row r="47" spans="1:106" x14ac:dyDescent="0.15">
      <c r="B47" s="12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6"/>
      <c r="BF47" s="14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</row>
    <row r="48" spans="1:106" x14ac:dyDescent="0.15">
      <c r="B48" s="12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6"/>
      <c r="BF48" s="14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</row>
    <row r="49" spans="2:106" x14ac:dyDescent="0.15">
      <c r="B49" s="12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6"/>
      <c r="BF49" s="14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</row>
    <row r="50" spans="2:106" x14ac:dyDescent="0.15">
      <c r="B50" s="12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6"/>
      <c r="BF50" s="14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</row>
    <row r="51" spans="2:106" x14ac:dyDescent="0.15">
      <c r="B51" s="12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6"/>
      <c r="BF51" s="14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</row>
    <row r="52" spans="2:106" x14ac:dyDescent="0.15">
      <c r="B52" s="12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6"/>
      <c r="BF52" s="14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</row>
    <row r="53" spans="2:106" x14ac:dyDescent="0.15">
      <c r="B53" s="12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6"/>
      <c r="BF53" s="14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</row>
    <row r="54" spans="2:106" x14ac:dyDescent="0.15">
      <c r="B54" s="12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6"/>
      <c r="BF54" s="14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</row>
    <row r="55" spans="2:106" x14ac:dyDescent="0.15">
      <c r="B55" s="12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6"/>
      <c r="BF55" s="14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</row>
    <row r="56" spans="2:106" x14ac:dyDescent="0.15">
      <c r="B56" s="12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6"/>
      <c r="BF56" s="14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</row>
    <row r="57" spans="2:106" x14ac:dyDescent="0.15">
      <c r="B57" s="12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6"/>
      <c r="BF57" s="14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</row>
    <row r="58" spans="2:106" x14ac:dyDescent="0.15">
      <c r="B58" s="1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6"/>
      <c r="BF58" s="14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</row>
    <row r="59" spans="2:106" x14ac:dyDescent="0.15">
      <c r="B59" s="12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6"/>
      <c r="BF59" s="14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</row>
    <row r="60" spans="2:106" x14ac:dyDescent="0.15">
      <c r="B60" s="12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6"/>
      <c r="BF60" s="14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</row>
    <row r="61" spans="2:106" x14ac:dyDescent="0.15">
      <c r="B61" s="12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6"/>
      <c r="BF61" s="14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</row>
    <row r="62" spans="2:106" x14ac:dyDescent="0.15">
      <c r="B62" s="12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6"/>
      <c r="BF62" s="14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</row>
    <row r="63" spans="2:106" x14ac:dyDescent="0.15">
      <c r="B63" s="12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6"/>
      <c r="BF63" s="14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</row>
    <row r="64" spans="2:106" x14ac:dyDescent="0.15">
      <c r="B64" s="12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6"/>
      <c r="BF64" s="14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</row>
    <row r="65" spans="2:106" x14ac:dyDescent="0.15">
      <c r="B65" s="12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6"/>
      <c r="BF65" s="14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</row>
    <row r="66" spans="2:106" x14ac:dyDescent="0.15">
      <c r="B66" s="12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6"/>
      <c r="BF66" s="14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</row>
    <row r="67" spans="2:106" x14ac:dyDescent="0.15">
      <c r="B67" s="12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6"/>
      <c r="BF67" s="14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</row>
    <row r="68" spans="2:106" x14ac:dyDescent="0.15">
      <c r="B68" s="12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6"/>
      <c r="BF68" s="14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</row>
    <row r="69" spans="2:106" x14ac:dyDescent="0.15">
      <c r="B69" s="12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6"/>
      <c r="BF69" s="14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</row>
    <row r="70" spans="2:106" x14ac:dyDescent="0.15">
      <c r="B70" s="12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6"/>
      <c r="BF70" s="14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</row>
    <row r="71" spans="2:106" x14ac:dyDescent="0.15">
      <c r="B71" s="12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6"/>
      <c r="BF71" s="14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</row>
    <row r="72" spans="2:106" x14ac:dyDescent="0.15">
      <c r="B72" s="12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6"/>
      <c r="BF72" s="14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</row>
    <row r="73" spans="2:106" x14ac:dyDescent="0.15">
      <c r="B73" s="12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6"/>
      <c r="BF73" s="14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</row>
    <row r="74" spans="2:106" x14ac:dyDescent="0.15">
      <c r="B74" s="12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6"/>
      <c r="BF74" s="14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</row>
    <row r="75" spans="2:106" x14ac:dyDescent="0.15">
      <c r="B75" s="12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6"/>
      <c r="BF75" s="14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</row>
    <row r="76" spans="2:106" x14ac:dyDescent="0.15">
      <c r="B76" s="12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6"/>
      <c r="BF76" s="14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</row>
    <row r="77" spans="2:106" x14ac:dyDescent="0.15">
      <c r="B77" s="12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6"/>
      <c r="BF77" s="14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</row>
    <row r="78" spans="2:106" x14ac:dyDescent="0.15">
      <c r="B78" s="12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6"/>
      <c r="BF78" s="14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</row>
    <row r="79" spans="2:106" x14ac:dyDescent="0.15">
      <c r="B79" s="12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6"/>
      <c r="BF79" s="14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</row>
    <row r="80" spans="2:106" x14ac:dyDescent="0.15">
      <c r="B80" s="12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6"/>
      <c r="BF80" s="14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</row>
    <row r="81" spans="2:106" x14ac:dyDescent="0.15">
      <c r="B81" s="12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6"/>
      <c r="BF81" s="14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</row>
    <row r="82" spans="2:106" x14ac:dyDescent="0.15">
      <c r="B82" s="12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6"/>
      <c r="BF82" s="14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</row>
    <row r="83" spans="2:106" x14ac:dyDescent="0.15">
      <c r="B83" s="12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6"/>
      <c r="BF83" s="14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</row>
    <row r="84" spans="2:106" x14ac:dyDescent="0.15">
      <c r="B84" s="12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6"/>
      <c r="BF84" s="14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</row>
    <row r="85" spans="2:106" x14ac:dyDescent="0.15">
      <c r="B85" s="12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6"/>
      <c r="BF85" s="14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</row>
    <row r="86" spans="2:106" x14ac:dyDescent="0.15">
      <c r="B86" s="12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6"/>
      <c r="BF86" s="14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</row>
    <row r="87" spans="2:106" x14ac:dyDescent="0.15">
      <c r="B87" s="12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6"/>
      <c r="BF87" s="14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</row>
    <row r="88" spans="2:106" x14ac:dyDescent="0.15">
      <c r="B88" s="12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6"/>
      <c r="BF88" s="14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</row>
    <row r="89" spans="2:106" x14ac:dyDescent="0.15">
      <c r="B89" s="12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6"/>
      <c r="BF89" s="14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</row>
    <row r="90" spans="2:106" x14ac:dyDescent="0.15">
      <c r="B90" s="12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6"/>
      <c r="BF90" s="14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</row>
    <row r="91" spans="2:106" x14ac:dyDescent="0.15">
      <c r="B91" s="12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6"/>
      <c r="BF91" s="14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</row>
    <row r="92" spans="2:106" x14ac:dyDescent="0.15">
      <c r="B92" s="12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6"/>
      <c r="BF92" s="14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</row>
    <row r="93" spans="2:106" x14ac:dyDescent="0.15">
      <c r="B93" s="12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6"/>
      <c r="BF93" s="14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</row>
    <row r="94" spans="2:106" x14ac:dyDescent="0.15">
      <c r="B94" s="12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6"/>
      <c r="BF94" s="14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</row>
    <row r="95" spans="2:106" x14ac:dyDescent="0.15">
      <c r="B95" s="12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6"/>
      <c r="BF95" s="14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</row>
    <row r="96" spans="2:106" x14ac:dyDescent="0.15">
      <c r="B96" s="12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6"/>
      <c r="BF96" s="14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</row>
    <row r="97" spans="2:106" x14ac:dyDescent="0.15">
      <c r="B97" s="12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6"/>
      <c r="BF97" s="14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</row>
    <row r="98" spans="2:106" x14ac:dyDescent="0.15">
      <c r="B98" s="12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6"/>
      <c r="BF98" s="14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</row>
    <row r="99" spans="2:106" x14ac:dyDescent="0.15">
      <c r="B99" s="12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6"/>
      <c r="BF99" s="14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</row>
    <row r="100" spans="2:106" x14ac:dyDescent="0.15">
      <c r="B100" s="12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6"/>
      <c r="BF100" s="14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</row>
    <row r="101" spans="2:106" x14ac:dyDescent="0.15">
      <c r="B101" s="12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6"/>
      <c r="BF101" s="14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</row>
    <row r="102" spans="2:106" x14ac:dyDescent="0.15">
      <c r="B102" s="12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6"/>
      <c r="BF102" s="14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</row>
    <row r="103" spans="2:106" x14ac:dyDescent="0.15">
      <c r="B103" s="12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6"/>
      <c r="BF103" s="14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</row>
    <row r="104" spans="2:106" x14ac:dyDescent="0.15">
      <c r="B104" s="12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6"/>
      <c r="BF104" s="14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</row>
    <row r="105" spans="2:106" x14ac:dyDescent="0.15">
      <c r="B105" s="12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6"/>
      <c r="BF105" s="14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</row>
    <row r="106" spans="2:106" x14ac:dyDescent="0.15">
      <c r="B106" s="12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6"/>
      <c r="BF106" s="14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</row>
    <row r="107" spans="2:106" x14ac:dyDescent="0.15">
      <c r="B107" s="12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6"/>
      <c r="BF107" s="14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</row>
    <row r="108" spans="2:106" x14ac:dyDescent="0.15">
      <c r="B108" s="12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6"/>
      <c r="BF108" s="14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</row>
    <row r="109" spans="2:106" x14ac:dyDescent="0.15">
      <c r="B109" s="12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6"/>
      <c r="BF109" s="14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</row>
    <row r="110" spans="2:106" x14ac:dyDescent="0.15">
      <c r="B110" s="12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6"/>
      <c r="BF110" s="14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</row>
    <row r="111" spans="2:106" x14ac:dyDescent="0.15">
      <c r="B111" s="12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6"/>
      <c r="BF111" s="14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</row>
    <row r="112" spans="2:106" x14ac:dyDescent="0.15">
      <c r="B112" s="12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6"/>
      <c r="BF112" s="14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</row>
    <row r="113" spans="2:106" x14ac:dyDescent="0.15">
      <c r="B113" s="12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6"/>
      <c r="BF113" s="14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</row>
    <row r="114" spans="2:106" x14ac:dyDescent="0.15">
      <c r="B114" s="12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6"/>
      <c r="BF114" s="14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</row>
    <row r="115" spans="2:106" x14ac:dyDescent="0.15">
      <c r="B115" s="12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6"/>
      <c r="BF115" s="14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</row>
    <row r="116" spans="2:106" x14ac:dyDescent="0.15">
      <c r="B116" s="12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6"/>
      <c r="BF116" s="14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</row>
    <row r="117" spans="2:106" x14ac:dyDescent="0.15">
      <c r="B117" s="12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6"/>
      <c r="BF117" s="14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</row>
    <row r="118" spans="2:106" x14ac:dyDescent="0.15">
      <c r="B118" s="12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6"/>
      <c r="BF118" s="14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</row>
    <row r="119" spans="2:106" x14ac:dyDescent="0.15">
      <c r="B119" s="12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6"/>
      <c r="BF119" s="14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</row>
    <row r="120" spans="2:106" x14ac:dyDescent="0.15">
      <c r="B120" s="12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6"/>
      <c r="BF120" s="14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</row>
    <row r="121" spans="2:106" x14ac:dyDescent="0.15">
      <c r="B121" s="12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6"/>
      <c r="BF121" s="14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</row>
    <row r="122" spans="2:106" x14ac:dyDescent="0.15">
      <c r="B122" s="12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6"/>
      <c r="BF122" s="14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</row>
    <row r="123" spans="2:106" x14ac:dyDescent="0.15">
      <c r="B123" s="12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6"/>
      <c r="BF123" s="14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</row>
    <row r="124" spans="2:106" x14ac:dyDescent="0.15">
      <c r="B124" s="12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6"/>
      <c r="BF124" s="14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</row>
    <row r="125" spans="2:106" x14ac:dyDescent="0.15">
      <c r="B125" s="12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6"/>
      <c r="BF125" s="14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</row>
    <row r="126" spans="2:106" x14ac:dyDescent="0.15">
      <c r="B126" s="12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6"/>
      <c r="BF126" s="14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</row>
    <row r="127" spans="2:106" x14ac:dyDescent="0.15">
      <c r="B127" s="12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6"/>
      <c r="BF127" s="14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</row>
    <row r="128" spans="2:106" x14ac:dyDescent="0.15">
      <c r="B128" s="12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6"/>
      <c r="BF128" s="14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</row>
    <row r="129" spans="2:106" x14ac:dyDescent="0.15">
      <c r="B129" s="12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6"/>
      <c r="BF129" s="14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</row>
    <row r="130" spans="2:106" x14ac:dyDescent="0.15">
      <c r="B130" s="12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6"/>
      <c r="BF130" s="14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</row>
    <row r="131" spans="2:106" x14ac:dyDescent="0.15">
      <c r="B131" s="12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6"/>
      <c r="BF131" s="14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</row>
    <row r="132" spans="2:106" x14ac:dyDescent="0.15">
      <c r="B132" s="12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6"/>
      <c r="BF132" s="14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</row>
    <row r="133" spans="2:106" x14ac:dyDescent="0.15">
      <c r="B133" s="12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6"/>
      <c r="BF133" s="14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</row>
    <row r="134" spans="2:106" x14ac:dyDescent="0.15">
      <c r="B134" s="12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6"/>
      <c r="BF134" s="14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</row>
    <row r="135" spans="2:106" x14ac:dyDescent="0.15">
      <c r="B135" s="12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6"/>
      <c r="BF135" s="14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</row>
    <row r="136" spans="2:106" x14ac:dyDescent="0.15">
      <c r="B136" s="12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6"/>
      <c r="BF136" s="14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</row>
    <row r="137" spans="2:106" x14ac:dyDescent="0.15">
      <c r="B137" s="12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6"/>
      <c r="BF137" s="14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</row>
    <row r="138" spans="2:106" x14ac:dyDescent="0.15">
      <c r="B138" s="12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6"/>
      <c r="BF138" s="14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</row>
    <row r="139" spans="2:106" x14ac:dyDescent="0.15">
      <c r="B139" s="12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6"/>
      <c r="BF139" s="14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</row>
    <row r="140" spans="2:106" x14ac:dyDescent="0.15">
      <c r="B140" s="12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6"/>
      <c r="BF140" s="14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</row>
    <row r="141" spans="2:106" x14ac:dyDescent="0.15">
      <c r="B141" s="12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6"/>
      <c r="BF141" s="14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</row>
    <row r="142" spans="2:106" x14ac:dyDescent="0.15">
      <c r="B142" s="12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6"/>
      <c r="BF142" s="14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</row>
    <row r="143" spans="2:106" x14ac:dyDescent="0.15">
      <c r="B143" s="12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6"/>
      <c r="BF143" s="14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</row>
    <row r="144" spans="2:106" x14ac:dyDescent="0.15">
      <c r="B144" s="12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6"/>
      <c r="BF144" s="14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</row>
    <row r="145" spans="2:106" x14ac:dyDescent="0.15">
      <c r="B145" s="12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6"/>
      <c r="BF145" s="14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</row>
    <row r="146" spans="2:106" x14ac:dyDescent="0.15">
      <c r="B146" s="12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6"/>
      <c r="BF146" s="14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</row>
    <row r="147" spans="2:106" x14ac:dyDescent="0.15">
      <c r="B147" s="12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6"/>
      <c r="BF147" s="14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</row>
    <row r="148" spans="2:106" x14ac:dyDescent="0.15">
      <c r="B148" s="12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6"/>
      <c r="BF148" s="14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</row>
    <row r="149" spans="2:106" x14ac:dyDescent="0.15">
      <c r="B149" s="12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6"/>
      <c r="BF149" s="14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</row>
    <row r="150" spans="2:106" x14ac:dyDescent="0.15">
      <c r="B150" s="12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6"/>
      <c r="BF150" s="14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</row>
    <row r="151" spans="2:106" x14ac:dyDescent="0.15">
      <c r="B151" s="12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6"/>
      <c r="BF151" s="14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</row>
    <row r="152" spans="2:106" x14ac:dyDescent="0.15">
      <c r="B152" s="12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6"/>
      <c r="BF152" s="14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</row>
    <row r="153" spans="2:106" x14ac:dyDescent="0.15">
      <c r="B153" s="12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6"/>
      <c r="BF153" s="14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</row>
    <row r="154" spans="2:106" x14ac:dyDescent="0.15">
      <c r="B154" s="12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6"/>
      <c r="BF154" s="14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</row>
    <row r="155" spans="2:106" x14ac:dyDescent="0.15">
      <c r="B155" s="12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6"/>
      <c r="BF155" s="14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</row>
    <row r="156" spans="2:106" x14ac:dyDescent="0.15">
      <c r="B156" s="12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6"/>
      <c r="BF156" s="14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</row>
    <row r="157" spans="2:106" x14ac:dyDescent="0.15">
      <c r="B157" s="12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6"/>
      <c r="BF157" s="14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</row>
    <row r="158" spans="2:106" x14ac:dyDescent="0.15">
      <c r="B158" s="12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6"/>
      <c r="BF158" s="14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</row>
    <row r="159" spans="2:106" x14ac:dyDescent="0.15">
      <c r="B159" s="12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6"/>
      <c r="BF159" s="14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</row>
    <row r="160" spans="2:106" x14ac:dyDescent="0.15">
      <c r="B160" s="12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6"/>
      <c r="BF160" s="14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</row>
    <row r="161" spans="2:106" x14ac:dyDescent="0.15">
      <c r="B161" s="12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6"/>
      <c r="BF161" s="14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</row>
    <row r="162" spans="2:106" x14ac:dyDescent="0.15">
      <c r="B162" s="12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6"/>
      <c r="BF162" s="14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</row>
    <row r="163" spans="2:106" x14ac:dyDescent="0.15">
      <c r="B163" s="12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6"/>
      <c r="BF163" s="14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</row>
    <row r="164" spans="2:106" x14ac:dyDescent="0.15">
      <c r="B164" s="12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6"/>
      <c r="BF164" s="14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</row>
    <row r="165" spans="2:106" x14ac:dyDescent="0.15">
      <c r="B165" s="12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6"/>
      <c r="BF165" s="14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</row>
    <row r="166" spans="2:106" x14ac:dyDescent="0.15">
      <c r="B166" s="12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6"/>
      <c r="BF166" s="14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</row>
    <row r="167" spans="2:106" x14ac:dyDescent="0.15">
      <c r="B167" s="12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6"/>
      <c r="BF167" s="14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</row>
    <row r="168" spans="2:106" x14ac:dyDescent="0.15">
      <c r="B168" s="12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6"/>
      <c r="BF168" s="14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</row>
    <row r="169" spans="2:106" x14ac:dyDescent="0.15">
      <c r="B169" s="12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6"/>
      <c r="BF169" s="14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</row>
    <row r="170" spans="2:106" x14ac:dyDescent="0.15">
      <c r="B170" s="12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6"/>
      <c r="BF170" s="14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</row>
    <row r="171" spans="2:106" x14ac:dyDescent="0.15">
      <c r="B171" s="12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6"/>
      <c r="BF171" s="14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</row>
    <row r="172" spans="2:106" x14ac:dyDescent="0.15">
      <c r="B172" s="12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6"/>
      <c r="BF172" s="14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</row>
    <row r="173" spans="2:106" x14ac:dyDescent="0.15">
      <c r="B173" s="12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6"/>
      <c r="BF173" s="14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</row>
    <row r="174" spans="2:106" x14ac:dyDescent="0.15">
      <c r="B174" s="12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6"/>
      <c r="BF174" s="14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</row>
    <row r="175" spans="2:106" x14ac:dyDescent="0.15">
      <c r="B175" s="12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6"/>
      <c r="BF175" s="14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</row>
    <row r="176" spans="2:106" x14ac:dyDescent="0.15">
      <c r="B176" s="12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6"/>
      <c r="BF176" s="14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</row>
    <row r="177" spans="2:106" x14ac:dyDescent="0.15">
      <c r="B177" s="12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6"/>
      <c r="BF177" s="14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</row>
    <row r="178" spans="2:106" x14ac:dyDescent="0.15">
      <c r="B178" s="12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6"/>
      <c r="BF178" s="14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</row>
    <row r="179" spans="2:106" x14ac:dyDescent="0.15">
      <c r="B179" s="12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6"/>
      <c r="BF179" s="14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</row>
    <row r="180" spans="2:106" x14ac:dyDescent="0.15">
      <c r="B180" s="12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6"/>
      <c r="BF180" s="14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</row>
    <row r="181" spans="2:106" x14ac:dyDescent="0.15">
      <c r="B181" s="12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6"/>
      <c r="BF181" s="14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</row>
    <row r="182" spans="2:106" x14ac:dyDescent="0.15">
      <c r="B182" s="12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6"/>
      <c r="BF182" s="14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</row>
    <row r="183" spans="2:106" x14ac:dyDescent="0.15">
      <c r="B183" s="12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6"/>
      <c r="BF183" s="14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</row>
    <row r="184" spans="2:106" x14ac:dyDescent="0.15">
      <c r="B184" s="12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6"/>
      <c r="BF184" s="14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</row>
    <row r="185" spans="2:106" x14ac:dyDescent="0.15">
      <c r="B185" s="12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6"/>
      <c r="BF185" s="14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</row>
    <row r="186" spans="2:106" x14ac:dyDescent="0.15">
      <c r="B186" s="12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6"/>
      <c r="BF186" s="14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</row>
    <row r="187" spans="2:106" x14ac:dyDescent="0.15">
      <c r="B187" s="12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6"/>
      <c r="BF187" s="14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</row>
    <row r="188" spans="2:106" x14ac:dyDescent="0.15">
      <c r="B188" s="12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6"/>
      <c r="BF188" s="14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</row>
    <row r="189" spans="2:106" x14ac:dyDescent="0.15">
      <c r="B189" s="12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6"/>
      <c r="BF189" s="14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</row>
    <row r="190" spans="2:106" x14ac:dyDescent="0.15">
      <c r="B190" s="12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6"/>
      <c r="BF190" s="14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</row>
    <row r="191" spans="2:106" x14ac:dyDescent="0.15">
      <c r="B191" s="12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6"/>
      <c r="BF191" s="14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</row>
    <row r="192" spans="2:106" x14ac:dyDescent="0.15">
      <c r="B192" s="12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6"/>
      <c r="BF192" s="14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</row>
    <row r="193" spans="2:106" x14ac:dyDescent="0.15">
      <c r="B193" s="12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6"/>
      <c r="BF193" s="14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</row>
    <row r="194" spans="2:106" x14ac:dyDescent="0.15">
      <c r="B194" s="12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6"/>
      <c r="BF194" s="14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</row>
    <row r="195" spans="2:106" x14ac:dyDescent="0.15">
      <c r="B195" s="12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6"/>
      <c r="BF195" s="14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</row>
    <row r="196" spans="2:106" x14ac:dyDescent="0.15">
      <c r="B196" s="12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6"/>
      <c r="BF196" s="14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</row>
    <row r="197" spans="2:106" x14ac:dyDescent="0.15">
      <c r="B197" s="12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6"/>
      <c r="BF197" s="14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</row>
    <row r="198" spans="2:106" x14ac:dyDescent="0.15">
      <c r="B198" s="12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6"/>
      <c r="BF198" s="14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</row>
    <row r="199" spans="2:106" x14ac:dyDescent="0.15">
      <c r="B199" s="12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6"/>
      <c r="BF199" s="14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</row>
    <row r="200" spans="2:106" x14ac:dyDescent="0.15">
      <c r="B200" s="12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6"/>
      <c r="BF200" s="14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</row>
    <row r="201" spans="2:106" x14ac:dyDescent="0.15">
      <c r="B201" s="12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6"/>
      <c r="BF201" s="14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</row>
    <row r="202" spans="2:106" x14ac:dyDescent="0.15">
      <c r="B202" s="12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6"/>
      <c r="BF202" s="14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</row>
    <row r="203" spans="2:106" x14ac:dyDescent="0.15">
      <c r="B203" s="12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6"/>
      <c r="BF203" s="14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</row>
    <row r="204" spans="2:106" x14ac:dyDescent="0.15">
      <c r="B204" s="12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6"/>
      <c r="BF204" s="14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</row>
    <row r="205" spans="2:106" x14ac:dyDescent="0.15">
      <c r="B205" s="12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6"/>
      <c r="BF205" s="14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</row>
    <row r="206" spans="2:106" x14ac:dyDescent="0.15">
      <c r="B206" s="12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6"/>
      <c r="BF206" s="14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</row>
    <row r="207" spans="2:106" x14ac:dyDescent="0.15">
      <c r="B207" s="12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6"/>
      <c r="BF207" s="14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</row>
    <row r="208" spans="2:106" x14ac:dyDescent="0.15">
      <c r="B208" s="12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6"/>
      <c r="BF208" s="14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</row>
    <row r="209" spans="2:106" x14ac:dyDescent="0.15">
      <c r="B209" s="12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6"/>
      <c r="BF209" s="14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</row>
    <row r="210" spans="2:106" x14ac:dyDescent="0.15">
      <c r="B210" s="12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6"/>
      <c r="BF210" s="14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</row>
    <row r="211" spans="2:106" x14ac:dyDescent="0.15">
      <c r="B211" s="12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6"/>
      <c r="BF211" s="14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</row>
    <row r="212" spans="2:106" x14ac:dyDescent="0.15">
      <c r="B212" s="12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6"/>
      <c r="BF212" s="14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</row>
    <row r="213" spans="2:106" x14ac:dyDescent="0.15">
      <c r="B213" s="12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6"/>
      <c r="BF213" s="14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</row>
    <row r="214" spans="2:106" x14ac:dyDescent="0.15">
      <c r="B214" s="12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6"/>
      <c r="BF214" s="14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</row>
    <row r="215" spans="2:106" x14ac:dyDescent="0.15">
      <c r="B215" s="12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6"/>
      <c r="BF215" s="14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</row>
    <row r="216" spans="2:106" x14ac:dyDescent="0.15">
      <c r="B216" s="12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6"/>
      <c r="BF216" s="14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</row>
    <row r="217" spans="2:106" x14ac:dyDescent="0.15">
      <c r="B217" s="12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6"/>
      <c r="BF217" s="14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</row>
    <row r="218" spans="2:106" x14ac:dyDescent="0.15">
      <c r="B218" s="12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6"/>
      <c r="BF218" s="14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</row>
    <row r="219" spans="2:106" x14ac:dyDescent="0.15">
      <c r="B219" s="12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6"/>
      <c r="BF219" s="14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</row>
    <row r="220" spans="2:106" x14ac:dyDescent="0.15">
      <c r="B220" s="12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6"/>
      <c r="BF220" s="14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</row>
    <row r="221" spans="2:106" x14ac:dyDescent="0.15">
      <c r="B221" s="12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6"/>
      <c r="BF221" s="14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</row>
    <row r="222" spans="2:106" x14ac:dyDescent="0.15">
      <c r="B222" s="12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6"/>
      <c r="BF222" s="14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</row>
    <row r="223" spans="2:106" x14ac:dyDescent="0.15">
      <c r="B223" s="12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6"/>
      <c r="BF223" s="14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</row>
    <row r="224" spans="2:106" x14ac:dyDescent="0.15">
      <c r="B224" s="12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6"/>
      <c r="BF224" s="14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</row>
    <row r="225" spans="2:106" x14ac:dyDescent="0.15">
      <c r="B225" s="12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6"/>
      <c r="BF225" s="14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</row>
    <row r="226" spans="2:106" x14ac:dyDescent="0.15">
      <c r="B226" s="12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6"/>
      <c r="BF226" s="14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</row>
    <row r="227" spans="2:106" x14ac:dyDescent="0.15">
      <c r="B227" s="12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6"/>
      <c r="BF227" s="14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</row>
    <row r="228" spans="2:106" x14ac:dyDescent="0.15">
      <c r="B228" s="12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6"/>
      <c r="BF228" s="14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</row>
    <row r="229" spans="2:106" x14ac:dyDescent="0.15">
      <c r="B229" s="12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6"/>
      <c r="BF229" s="14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</row>
    <row r="230" spans="2:106" x14ac:dyDescent="0.15">
      <c r="B230" s="12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6"/>
      <c r="BF230" s="14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</row>
    <row r="231" spans="2:106" x14ac:dyDescent="0.15">
      <c r="B231" s="12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6"/>
      <c r="BF231" s="14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</row>
    <row r="232" spans="2:106" x14ac:dyDescent="0.15">
      <c r="B232" s="12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6"/>
      <c r="BF232" s="14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</row>
    <row r="233" spans="2:106" x14ac:dyDescent="0.15">
      <c r="B233" s="12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6"/>
      <c r="BF233" s="14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</row>
    <row r="234" spans="2:106" x14ac:dyDescent="0.15">
      <c r="B234" s="12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6"/>
      <c r="BF234" s="14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</row>
    <row r="235" spans="2:106" x14ac:dyDescent="0.15">
      <c r="B235" s="12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6"/>
      <c r="BF235" s="14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</row>
    <row r="236" spans="2:106" x14ac:dyDescent="0.15">
      <c r="B236" s="12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6"/>
      <c r="BF236" s="14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</row>
    <row r="237" spans="2:106" x14ac:dyDescent="0.15">
      <c r="B237" s="12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6"/>
      <c r="BF237" s="14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</row>
    <row r="238" spans="2:106" x14ac:dyDescent="0.15">
      <c r="B238" s="12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6"/>
      <c r="BF238" s="14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</row>
    <row r="239" spans="2:106" x14ac:dyDescent="0.15">
      <c r="B239" s="12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6"/>
      <c r="BF239" s="14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</row>
    <row r="240" spans="2:106" x14ac:dyDescent="0.15">
      <c r="B240" s="12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6"/>
      <c r="BF240" s="14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</row>
    <row r="241" spans="2:106" x14ac:dyDescent="0.15">
      <c r="B241" s="12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6"/>
      <c r="BF241" s="14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</row>
    <row r="242" spans="2:106" x14ac:dyDescent="0.15">
      <c r="B242" s="12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6"/>
      <c r="BF242" s="14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</row>
    <row r="243" spans="2:106" x14ac:dyDescent="0.15">
      <c r="B243" s="12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6"/>
      <c r="BF243" s="14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</row>
    <row r="244" spans="2:106" x14ac:dyDescent="0.15">
      <c r="B244" s="12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6"/>
      <c r="BF244" s="14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</row>
    <row r="245" spans="2:106" x14ac:dyDescent="0.15">
      <c r="B245" s="12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6"/>
      <c r="BF245" s="14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</row>
    <row r="246" spans="2:106" x14ac:dyDescent="0.15">
      <c r="B246" s="12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6"/>
      <c r="BF246" s="14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</row>
    <row r="247" spans="2:106" x14ac:dyDescent="0.15">
      <c r="B247" s="12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6"/>
      <c r="BF247" s="14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</row>
    <row r="248" spans="2:106" x14ac:dyDescent="0.15">
      <c r="B248" s="12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6"/>
      <c r="BF248" s="14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</row>
    <row r="249" spans="2:106" x14ac:dyDescent="0.15">
      <c r="B249" s="12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6"/>
      <c r="BF249" s="14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</row>
    <row r="250" spans="2:106" x14ac:dyDescent="0.15">
      <c r="B250" s="12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6"/>
      <c r="BF250" s="14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</row>
    <row r="251" spans="2:106" x14ac:dyDescent="0.15">
      <c r="B251" s="12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6"/>
      <c r="BF251" s="14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</row>
    <row r="252" spans="2:106" x14ac:dyDescent="0.15">
      <c r="B252" s="12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6"/>
      <c r="BF252" s="14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</row>
    <row r="253" spans="2:106" x14ac:dyDescent="0.15">
      <c r="B253" s="12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6"/>
      <c r="BF253" s="14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</row>
    <row r="254" spans="2:106" x14ac:dyDescent="0.15">
      <c r="B254" s="12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6"/>
      <c r="BF254" s="14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</row>
    <row r="255" spans="2:106" x14ac:dyDescent="0.15">
      <c r="B255" s="12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6"/>
      <c r="BF255" s="14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</row>
    <row r="256" spans="2:106" x14ac:dyDescent="0.15">
      <c r="B256" s="12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6"/>
      <c r="BF256" s="14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</row>
    <row r="257" spans="2:106" x14ac:dyDescent="0.15">
      <c r="B257" s="12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6"/>
      <c r="BF257" s="14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</row>
    <row r="258" spans="2:106" x14ac:dyDescent="0.15">
      <c r="B258" s="12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6"/>
      <c r="BF258" s="14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</row>
    <row r="259" spans="2:106" x14ac:dyDescent="0.15">
      <c r="B259" s="12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6"/>
      <c r="BF259" s="14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</row>
    <row r="260" spans="2:106" x14ac:dyDescent="0.15">
      <c r="B260" s="12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6"/>
      <c r="BF260" s="14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</row>
    <row r="261" spans="2:106" x14ac:dyDescent="0.15">
      <c r="B261" s="12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6"/>
      <c r="BF261" s="14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</row>
    <row r="262" spans="2:106" x14ac:dyDescent="0.15">
      <c r="B262" s="12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6"/>
      <c r="BF262" s="14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</row>
    <row r="263" spans="2:106" x14ac:dyDescent="0.15">
      <c r="B263" s="12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6"/>
      <c r="BF263" s="14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</row>
    <row r="264" spans="2:106" x14ac:dyDescent="0.15">
      <c r="B264" s="12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6"/>
      <c r="BF264" s="14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</row>
    <row r="265" spans="2:106" x14ac:dyDescent="0.15">
      <c r="B265" s="12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6"/>
      <c r="BF265" s="14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</row>
    <row r="266" spans="2:106" x14ac:dyDescent="0.15">
      <c r="B266" s="12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6"/>
      <c r="BF266" s="14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</row>
    <row r="267" spans="2:106" x14ac:dyDescent="0.15">
      <c r="B267" s="12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6"/>
      <c r="BF267" s="14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</row>
    <row r="268" spans="2:106" x14ac:dyDescent="0.15">
      <c r="B268" s="12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6"/>
      <c r="BF268" s="14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</row>
    <row r="269" spans="2:106" x14ac:dyDescent="0.15">
      <c r="B269" s="12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6"/>
      <c r="BF269" s="14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</row>
    <row r="270" spans="2:106" x14ac:dyDescent="0.15">
      <c r="B270" s="12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6"/>
      <c r="BF270" s="14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</row>
    <row r="271" spans="2:106" x14ac:dyDescent="0.15">
      <c r="B271" s="12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6"/>
      <c r="BF271" s="14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</row>
    <row r="272" spans="2:106" x14ac:dyDescent="0.15">
      <c r="B272" s="12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6"/>
      <c r="BF272" s="14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</row>
    <row r="273" spans="2:106" x14ac:dyDescent="0.15">
      <c r="B273" s="12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6"/>
      <c r="BF273" s="14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</row>
    <row r="274" spans="2:106" x14ac:dyDescent="0.15">
      <c r="B274" s="12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6"/>
      <c r="BF274" s="14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</row>
    <row r="275" spans="2:106" x14ac:dyDescent="0.15">
      <c r="B275" s="12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6"/>
      <c r="BF275" s="14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</row>
    <row r="276" spans="2:106" x14ac:dyDescent="0.15">
      <c r="B276" s="12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6"/>
      <c r="BF276" s="14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</row>
    <row r="277" spans="2:106" x14ac:dyDescent="0.15">
      <c r="B277" s="12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6"/>
      <c r="BF277" s="14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</row>
    <row r="278" spans="2:106" x14ac:dyDescent="0.15">
      <c r="B278" s="12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6"/>
      <c r="BF278" s="14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</row>
    <row r="279" spans="2:106" x14ac:dyDescent="0.15">
      <c r="B279" s="12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6"/>
      <c r="BF279" s="14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</row>
    <row r="280" spans="2:106" x14ac:dyDescent="0.15">
      <c r="B280" s="12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6"/>
      <c r="BF280" s="14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</row>
    <row r="281" spans="2:106" x14ac:dyDescent="0.15">
      <c r="B281" s="12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6"/>
      <c r="BF281" s="14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</row>
    <row r="282" spans="2:106" x14ac:dyDescent="0.15">
      <c r="B282" s="12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6"/>
      <c r="BF282" s="14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</row>
    <row r="283" spans="2:106" x14ac:dyDescent="0.15">
      <c r="B283" s="12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6"/>
      <c r="BF283" s="14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</row>
    <row r="284" spans="2:106" x14ac:dyDescent="0.15">
      <c r="B284" s="12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6"/>
      <c r="BF284" s="14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</row>
    <row r="285" spans="2:106" x14ac:dyDescent="0.15">
      <c r="B285" s="12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6"/>
      <c r="BF285" s="14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</row>
    <row r="286" spans="2:106" x14ac:dyDescent="0.15">
      <c r="B286" s="12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6"/>
      <c r="BF286" s="14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</row>
    <row r="287" spans="2:106" x14ac:dyDescent="0.15">
      <c r="B287" s="12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6"/>
      <c r="BF287" s="14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</row>
    <row r="288" spans="2:106" x14ac:dyDescent="0.15">
      <c r="B288" s="12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6"/>
      <c r="BF288" s="14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</row>
    <row r="289" spans="2:106" x14ac:dyDescent="0.15">
      <c r="B289" s="12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6"/>
      <c r="BF289" s="14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</row>
    <row r="290" spans="2:106" x14ac:dyDescent="0.15">
      <c r="B290" s="12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6"/>
      <c r="BF290" s="14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</row>
    <row r="291" spans="2:106" x14ac:dyDescent="0.15">
      <c r="B291" s="12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6"/>
      <c r="BF291" s="14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</row>
    <row r="292" spans="2:106" x14ac:dyDescent="0.15">
      <c r="B292" s="12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6"/>
      <c r="BF292" s="14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</row>
    <row r="293" spans="2:106" x14ac:dyDescent="0.15">
      <c r="B293" s="12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6"/>
      <c r="BF293" s="14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</row>
    <row r="294" spans="2:106" x14ac:dyDescent="0.15">
      <c r="B294" s="12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6"/>
      <c r="BF294" s="14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</row>
    <row r="295" spans="2:106" x14ac:dyDescent="0.15">
      <c r="B295" s="12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6"/>
      <c r="BF295" s="14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</row>
    <row r="296" spans="2:106" x14ac:dyDescent="0.15">
      <c r="B296" s="12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6"/>
      <c r="BF296" s="14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</row>
    <row r="297" spans="2:106" x14ac:dyDescent="0.15">
      <c r="B297" s="12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6"/>
      <c r="BF297" s="14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</row>
    <row r="298" spans="2:106" x14ac:dyDescent="0.15">
      <c r="B298" s="12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6"/>
      <c r="BF298" s="14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</row>
    <row r="299" spans="2:106" x14ac:dyDescent="0.15">
      <c r="B299" s="12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6"/>
      <c r="BF299" s="14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</row>
    <row r="300" spans="2:106" x14ac:dyDescent="0.15">
      <c r="B300" s="12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6"/>
      <c r="BF300" s="14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</row>
    <row r="301" spans="2:106" x14ac:dyDescent="0.15">
      <c r="B301" s="12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6"/>
      <c r="BF301" s="14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</row>
    <row r="302" spans="2:106" x14ac:dyDescent="0.15">
      <c r="B302" s="12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6"/>
      <c r="BF302" s="14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</row>
    <row r="303" spans="2:106" x14ac:dyDescent="0.15">
      <c r="B303" s="12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6"/>
      <c r="BF303" s="14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</row>
    <row r="304" spans="2:106" x14ac:dyDescent="0.15">
      <c r="B304" s="12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6"/>
      <c r="BF304" s="14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</row>
    <row r="305" spans="2:106" x14ac:dyDescent="0.15">
      <c r="B305" s="12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6"/>
      <c r="BF305" s="14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</row>
    <row r="306" spans="2:106" x14ac:dyDescent="0.15">
      <c r="B306" s="12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6"/>
      <c r="BF306" s="14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</row>
    <row r="307" spans="2:106" x14ac:dyDescent="0.15">
      <c r="B307" s="12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6"/>
      <c r="BF307" s="14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</row>
    <row r="308" spans="2:106" x14ac:dyDescent="0.15">
      <c r="B308" s="12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6"/>
      <c r="BF308" s="14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</row>
    <row r="309" spans="2:106" x14ac:dyDescent="0.15">
      <c r="B309" s="12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6"/>
      <c r="BF309" s="14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</row>
    <row r="310" spans="2:106" x14ac:dyDescent="0.15">
      <c r="B310" s="12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6"/>
      <c r="BF310" s="14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</row>
    <row r="311" spans="2:106" x14ac:dyDescent="0.15">
      <c r="B311" s="12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6"/>
      <c r="BF311" s="14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</row>
    <row r="312" spans="2:106" x14ac:dyDescent="0.15">
      <c r="B312" s="12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6"/>
      <c r="BF312" s="14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</row>
    <row r="313" spans="2:106" x14ac:dyDescent="0.15">
      <c r="B313" s="12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6"/>
      <c r="BF313" s="14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</row>
    <row r="314" spans="2:106" x14ac:dyDescent="0.15">
      <c r="B314" s="12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6"/>
      <c r="BF314" s="14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</row>
    <row r="315" spans="2:106" x14ac:dyDescent="0.15">
      <c r="B315" s="12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6"/>
      <c r="BF315" s="14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</row>
    <row r="316" spans="2:106" x14ac:dyDescent="0.15">
      <c r="B316" s="12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6"/>
      <c r="BF316" s="14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</row>
    <row r="317" spans="2:106" x14ac:dyDescent="0.15">
      <c r="B317" s="12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6"/>
      <c r="BF317" s="14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</row>
    <row r="318" spans="2:106" x14ac:dyDescent="0.15">
      <c r="B318" s="12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6"/>
      <c r="BF318" s="14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</row>
    <row r="319" spans="2:106" x14ac:dyDescent="0.15">
      <c r="B319" s="12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6"/>
      <c r="BF319" s="14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</row>
    <row r="320" spans="2:106" x14ac:dyDescent="0.15">
      <c r="B320" s="12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6"/>
      <c r="BF320" s="14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</row>
    <row r="321" spans="2:106" x14ac:dyDescent="0.15">
      <c r="B321" s="12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6"/>
      <c r="BF321" s="14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</row>
    <row r="322" spans="2:106" x14ac:dyDescent="0.15">
      <c r="B322" s="12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6"/>
      <c r="BF322" s="14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</row>
    <row r="323" spans="2:106" x14ac:dyDescent="0.15">
      <c r="B323" s="12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6"/>
      <c r="BF323" s="14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</row>
    <row r="324" spans="2:106" x14ac:dyDescent="0.15">
      <c r="B324" s="12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6"/>
      <c r="BF324" s="14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</row>
    <row r="325" spans="2:106" x14ac:dyDescent="0.15">
      <c r="B325" s="12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6"/>
      <c r="BF325" s="14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</row>
    <row r="326" spans="2:106" x14ac:dyDescent="0.15">
      <c r="B326" s="12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6"/>
      <c r="BF326" s="14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</row>
    <row r="327" spans="2:106" x14ac:dyDescent="0.15">
      <c r="B327" s="12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6"/>
      <c r="BF327" s="14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</row>
    <row r="328" spans="2:106" x14ac:dyDescent="0.15">
      <c r="B328" s="12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6"/>
      <c r="BF328" s="14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</row>
    <row r="329" spans="2:106" x14ac:dyDescent="0.15">
      <c r="B329" s="12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6"/>
      <c r="BF329" s="14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</row>
    <row r="330" spans="2:106" x14ac:dyDescent="0.15">
      <c r="B330" s="12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6"/>
      <c r="BF330" s="14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</row>
    <row r="331" spans="2:106" x14ac:dyDescent="0.15">
      <c r="B331" s="12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6"/>
      <c r="BF331" s="14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</row>
    <row r="332" spans="2:106" x14ac:dyDescent="0.15">
      <c r="B332" s="12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6"/>
      <c r="BF332" s="14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</row>
    <row r="333" spans="2:106" x14ac:dyDescent="0.15">
      <c r="B333" s="12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6"/>
      <c r="BF333" s="14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</row>
    <row r="334" spans="2:106" x14ac:dyDescent="0.15">
      <c r="B334" s="12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6"/>
      <c r="BF334" s="14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</row>
    <row r="335" spans="2:106" x14ac:dyDescent="0.15">
      <c r="B335" s="12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6"/>
      <c r="BF335" s="14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</row>
    <row r="336" spans="2:106" x14ac:dyDescent="0.15">
      <c r="B336" s="12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6"/>
      <c r="BF336" s="14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</row>
    <row r="337" spans="2:106" x14ac:dyDescent="0.15">
      <c r="B337" s="12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6"/>
      <c r="BF337" s="14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</row>
    <row r="338" spans="2:106" x14ac:dyDescent="0.15">
      <c r="B338" s="12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6"/>
      <c r="BF338" s="14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</row>
    <row r="339" spans="2:106" x14ac:dyDescent="0.15">
      <c r="B339" s="12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6"/>
      <c r="BF339" s="14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</row>
    <row r="340" spans="2:106" x14ac:dyDescent="0.15">
      <c r="B340" s="12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6"/>
      <c r="BF340" s="14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</row>
    <row r="341" spans="2:106" x14ac:dyDescent="0.15">
      <c r="B341" s="12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6"/>
      <c r="BF341" s="14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</row>
    <row r="342" spans="2:106" x14ac:dyDescent="0.15">
      <c r="B342" s="12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6"/>
      <c r="BF342" s="14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</row>
    <row r="343" spans="2:106" x14ac:dyDescent="0.15">
      <c r="B343" s="12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6"/>
      <c r="BF343" s="14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</row>
    <row r="344" spans="2:106" x14ac:dyDescent="0.15">
      <c r="B344" s="12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6"/>
      <c r="BF344" s="14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</row>
    <row r="345" spans="2:106" x14ac:dyDescent="0.15">
      <c r="B345" s="12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6"/>
      <c r="BF345" s="14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</row>
    <row r="346" spans="2:106" x14ac:dyDescent="0.15">
      <c r="B346" s="12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6"/>
      <c r="BF346" s="14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</row>
    <row r="347" spans="2:106" x14ac:dyDescent="0.15">
      <c r="B347" s="12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6"/>
      <c r="BF347" s="14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</row>
    <row r="348" spans="2:106" x14ac:dyDescent="0.15">
      <c r="B348" s="12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6"/>
      <c r="BF348" s="14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</row>
    <row r="349" spans="2:106" x14ac:dyDescent="0.15">
      <c r="B349" s="12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6"/>
      <c r="BF349" s="14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</row>
    <row r="350" spans="2:106" x14ac:dyDescent="0.15">
      <c r="B350" s="12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6"/>
      <c r="BF350" s="14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</row>
    <row r="351" spans="2:106" x14ac:dyDescent="0.15">
      <c r="B351" s="12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6"/>
      <c r="BF351" s="14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</row>
    <row r="352" spans="2:106" x14ac:dyDescent="0.15">
      <c r="B352" s="12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6"/>
      <c r="BF352" s="14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</row>
    <row r="353" spans="2:106" x14ac:dyDescent="0.15">
      <c r="B353" s="12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6"/>
      <c r="BF353" s="14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</row>
    <row r="354" spans="2:106" x14ac:dyDescent="0.15">
      <c r="B354" s="12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6"/>
      <c r="BF354" s="14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</row>
    <row r="355" spans="2:106" x14ac:dyDescent="0.15">
      <c r="B355" s="12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6"/>
      <c r="BF355" s="14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</row>
    <row r="356" spans="2:106" x14ac:dyDescent="0.15">
      <c r="B356" s="12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6"/>
      <c r="BF356" s="14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</row>
    <row r="357" spans="2:106" x14ac:dyDescent="0.15">
      <c r="B357" s="12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6"/>
      <c r="BF357" s="14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</row>
    <row r="358" spans="2:106" x14ac:dyDescent="0.15">
      <c r="B358" s="12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6"/>
      <c r="BF358" s="14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</row>
    <row r="359" spans="2:106" x14ac:dyDescent="0.15">
      <c r="B359" s="12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6"/>
      <c r="BF359" s="14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</row>
    <row r="360" spans="2:106" x14ac:dyDescent="0.15">
      <c r="B360" s="12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6"/>
      <c r="BF360" s="14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</row>
    <row r="361" spans="2:106" x14ac:dyDescent="0.15">
      <c r="B361" s="12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6"/>
      <c r="BF361" s="14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</row>
    <row r="362" spans="2:106" x14ac:dyDescent="0.15">
      <c r="B362" s="12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6"/>
      <c r="BF362" s="14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</row>
    <row r="363" spans="2:106" x14ac:dyDescent="0.15">
      <c r="B363" s="12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6"/>
      <c r="BF363" s="14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</row>
    <row r="364" spans="2:106" x14ac:dyDescent="0.15">
      <c r="B364" s="12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6"/>
      <c r="BF364" s="14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</row>
    <row r="365" spans="2:106" x14ac:dyDescent="0.15">
      <c r="B365" s="12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6"/>
      <c r="BF365" s="14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</row>
    <row r="366" spans="2:106" x14ac:dyDescent="0.15">
      <c r="B366" s="12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6"/>
      <c r="BF366" s="14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</row>
    <row r="367" spans="2:106" x14ac:dyDescent="0.15">
      <c r="B367" s="12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6"/>
      <c r="BF367" s="14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</row>
    <row r="368" spans="2:106" x14ac:dyDescent="0.15">
      <c r="B368" s="12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6"/>
      <c r="BF368" s="14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</row>
    <row r="369" spans="2:106" x14ac:dyDescent="0.15">
      <c r="B369" s="12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6"/>
      <c r="BF369" s="14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</row>
    <row r="370" spans="2:106" x14ac:dyDescent="0.15">
      <c r="B370" s="12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6"/>
      <c r="BF370" s="14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</row>
    <row r="371" spans="2:106" x14ac:dyDescent="0.15">
      <c r="B371" s="12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6"/>
      <c r="BF371" s="14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</row>
    <row r="372" spans="2:106" x14ac:dyDescent="0.15">
      <c r="B372" s="12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6"/>
      <c r="BF372" s="14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</row>
    <row r="373" spans="2:106" x14ac:dyDescent="0.15">
      <c r="B373" s="12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6"/>
      <c r="BF373" s="14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</row>
    <row r="374" spans="2:106" x14ac:dyDescent="0.15">
      <c r="B374" s="12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6"/>
      <c r="BF374" s="14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</row>
    <row r="375" spans="2:106" x14ac:dyDescent="0.15">
      <c r="B375" s="12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6"/>
      <c r="BF375" s="14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</row>
    <row r="376" spans="2:106" x14ac:dyDescent="0.15">
      <c r="B376" s="12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6"/>
      <c r="BF376" s="14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</row>
    <row r="377" spans="2:106" x14ac:dyDescent="0.15">
      <c r="B377" s="12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6"/>
      <c r="BF377" s="14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</row>
    <row r="378" spans="2:106" x14ac:dyDescent="0.15">
      <c r="B378" s="12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6"/>
      <c r="BF378" s="14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</row>
    <row r="379" spans="2:106" x14ac:dyDescent="0.15">
      <c r="B379" s="12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6"/>
      <c r="BF379" s="14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</row>
    <row r="380" spans="2:106" x14ac:dyDescent="0.15">
      <c r="B380" s="12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6"/>
      <c r="BF380" s="14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</row>
    <row r="381" spans="2:106" x14ac:dyDescent="0.15">
      <c r="B381" s="12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6"/>
      <c r="BF381" s="14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</row>
    <row r="382" spans="2:106" x14ac:dyDescent="0.15">
      <c r="B382" s="12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6"/>
      <c r="BF382" s="14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</row>
    <row r="383" spans="2:106" x14ac:dyDescent="0.15">
      <c r="B383" s="12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6"/>
      <c r="BF383" s="14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</row>
    <row r="384" spans="2:106" x14ac:dyDescent="0.15">
      <c r="B384" s="12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6"/>
      <c r="BF384" s="14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</row>
    <row r="385" spans="2:106" x14ac:dyDescent="0.15">
      <c r="B385" s="12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6"/>
      <c r="BF385" s="14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</row>
    <row r="386" spans="2:106" x14ac:dyDescent="0.15">
      <c r="B386" s="12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6"/>
      <c r="BF386" s="14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</row>
    <row r="387" spans="2:106" x14ac:dyDescent="0.15">
      <c r="B387" s="12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6"/>
      <c r="BF387" s="14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</row>
    <row r="388" spans="2:106" x14ac:dyDescent="0.15">
      <c r="B388" s="12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6"/>
      <c r="BF388" s="14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</row>
    <row r="389" spans="2:106" x14ac:dyDescent="0.15">
      <c r="B389" s="12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6"/>
      <c r="BF389" s="14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</row>
    <row r="390" spans="2:106" x14ac:dyDescent="0.15">
      <c r="B390" s="12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6"/>
      <c r="BF390" s="14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</row>
    <row r="391" spans="2:106" x14ac:dyDescent="0.15">
      <c r="B391" s="12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6"/>
      <c r="BF391" s="14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</row>
    <row r="392" spans="2:106" x14ac:dyDescent="0.15">
      <c r="B392" s="12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6"/>
      <c r="BF392" s="14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</row>
    <row r="393" spans="2:106" x14ac:dyDescent="0.15">
      <c r="B393" s="12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6"/>
      <c r="BF393" s="14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</row>
    <row r="394" spans="2:106" x14ac:dyDescent="0.15">
      <c r="B394" s="12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6"/>
      <c r="BF394" s="14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</row>
    <row r="395" spans="2:106" x14ac:dyDescent="0.15">
      <c r="B395" s="12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6"/>
      <c r="BF395" s="14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</row>
    <row r="396" spans="2:106" x14ac:dyDescent="0.15">
      <c r="B396" s="12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6"/>
      <c r="BF396" s="14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</row>
    <row r="397" spans="2:106" x14ac:dyDescent="0.15">
      <c r="B397" s="12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6"/>
      <c r="BF397" s="14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</row>
    <row r="398" spans="2:106" x14ac:dyDescent="0.15">
      <c r="B398" s="12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6"/>
      <c r="BF398" s="14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</row>
    <row r="399" spans="2:106" x14ac:dyDescent="0.15">
      <c r="B399" s="12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6"/>
      <c r="BF399" s="14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</row>
    <row r="400" spans="2:106" x14ac:dyDescent="0.15">
      <c r="B400" s="12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6"/>
      <c r="BF400" s="14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</row>
    <row r="401" spans="2:106" x14ac:dyDescent="0.15">
      <c r="B401" s="12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6"/>
      <c r="BF401" s="14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</row>
    <row r="402" spans="2:106" x14ac:dyDescent="0.15">
      <c r="B402" s="12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6"/>
      <c r="BF402" s="14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</row>
    <row r="403" spans="2:106" x14ac:dyDescent="0.15">
      <c r="B403" s="12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6"/>
      <c r="BF403" s="14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</row>
    <row r="404" spans="2:106" x14ac:dyDescent="0.15">
      <c r="B404" s="12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6"/>
      <c r="BF404" s="14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</row>
    <row r="405" spans="2:106" x14ac:dyDescent="0.15">
      <c r="B405" s="12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6"/>
      <c r="BF405" s="14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</row>
    <row r="406" spans="2:106" x14ac:dyDescent="0.15">
      <c r="B406" s="12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6"/>
      <c r="BF406" s="14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</row>
    <row r="407" spans="2:106" x14ac:dyDescent="0.15">
      <c r="B407" s="12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6"/>
      <c r="BF407" s="14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</row>
    <row r="408" spans="2:106" x14ac:dyDescent="0.15">
      <c r="B408" s="12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6"/>
      <c r="BF408" s="14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</row>
    <row r="409" spans="2:106" x14ac:dyDescent="0.15">
      <c r="B409" s="12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6"/>
      <c r="BF409" s="14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</row>
    <row r="410" spans="2:106" x14ac:dyDescent="0.15">
      <c r="B410" s="12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6"/>
      <c r="BF410" s="14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</row>
    <row r="411" spans="2:106" x14ac:dyDescent="0.15">
      <c r="B411" s="12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6"/>
      <c r="BF411" s="14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</row>
    <row r="412" spans="2:106" x14ac:dyDescent="0.15">
      <c r="B412" s="12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6"/>
      <c r="BF412" s="14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</row>
    <row r="413" spans="2:106" x14ac:dyDescent="0.15">
      <c r="B413" s="12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6"/>
      <c r="BF413" s="14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</row>
    <row r="414" spans="2:106" x14ac:dyDescent="0.15">
      <c r="B414" s="12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6"/>
      <c r="BF414" s="14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</row>
    <row r="415" spans="2:106" x14ac:dyDescent="0.15">
      <c r="B415" s="12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6"/>
      <c r="BF415" s="14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</row>
    <row r="416" spans="2:106" x14ac:dyDescent="0.15">
      <c r="B416" s="12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6"/>
      <c r="BF416" s="14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</row>
    <row r="417" spans="2:106" x14ac:dyDescent="0.15">
      <c r="B417" s="12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6"/>
      <c r="BF417" s="14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</row>
    <row r="418" spans="2:106" x14ac:dyDescent="0.15">
      <c r="B418" s="12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6"/>
      <c r="BF418" s="14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</row>
    <row r="419" spans="2:106" x14ac:dyDescent="0.15">
      <c r="B419" s="12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6"/>
      <c r="BF419" s="14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</row>
    <row r="420" spans="2:106" x14ac:dyDescent="0.15">
      <c r="B420" s="12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6"/>
      <c r="BF420" s="14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</row>
    <row r="421" spans="2:106" x14ac:dyDescent="0.15">
      <c r="B421" s="12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6"/>
      <c r="BF421" s="14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</row>
    <row r="422" spans="2:106" x14ac:dyDescent="0.15">
      <c r="B422" s="12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6"/>
      <c r="BF422" s="14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</row>
    <row r="423" spans="2:106" x14ac:dyDescent="0.15">
      <c r="B423" s="12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6"/>
      <c r="BF423" s="14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</row>
    <row r="424" spans="2:106" x14ac:dyDescent="0.15">
      <c r="B424" s="12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6"/>
      <c r="BF424" s="14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</row>
    <row r="425" spans="2:106" x14ac:dyDescent="0.15">
      <c r="B425" s="12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6"/>
      <c r="BF425" s="14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</row>
    <row r="426" spans="2:106" x14ac:dyDescent="0.15">
      <c r="B426" s="12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6"/>
      <c r="BF426" s="14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</row>
    <row r="427" spans="2:106" x14ac:dyDescent="0.15">
      <c r="B427" s="12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6"/>
      <c r="BF427" s="14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</row>
    <row r="428" spans="2:106" x14ac:dyDescent="0.15">
      <c r="B428" s="12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6"/>
      <c r="BF428" s="14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</row>
    <row r="429" spans="2:106" x14ac:dyDescent="0.15">
      <c r="B429" s="12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6"/>
      <c r="BF429" s="14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</row>
    <row r="430" spans="2:106" x14ac:dyDescent="0.15">
      <c r="B430" s="12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6"/>
      <c r="BF430" s="14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</row>
    <row r="431" spans="2:106" x14ac:dyDescent="0.15">
      <c r="B431" s="12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6"/>
      <c r="BF431" s="14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</row>
    <row r="432" spans="2:106" x14ac:dyDescent="0.15">
      <c r="B432" s="12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6"/>
      <c r="BF432" s="14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</row>
    <row r="433" spans="2:106" x14ac:dyDescent="0.15">
      <c r="B433" s="12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6"/>
      <c r="BF433" s="14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</row>
    <row r="434" spans="2:106" x14ac:dyDescent="0.15">
      <c r="B434" s="12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6"/>
      <c r="BF434" s="14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</row>
    <row r="435" spans="2:106" x14ac:dyDescent="0.15">
      <c r="B435" s="12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6"/>
      <c r="BF435" s="14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</row>
    <row r="436" spans="2:106" x14ac:dyDescent="0.15">
      <c r="B436" s="12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6"/>
      <c r="BF436" s="14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</row>
    <row r="437" spans="2:106" x14ac:dyDescent="0.15">
      <c r="B437" s="12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6"/>
      <c r="BF437" s="14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</row>
    <row r="438" spans="2:106" x14ac:dyDescent="0.15">
      <c r="B438" s="12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6"/>
      <c r="BF438" s="14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</row>
    <row r="439" spans="2:106" x14ac:dyDescent="0.15">
      <c r="B439" s="12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6"/>
      <c r="BF439" s="14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</row>
    <row r="440" spans="2:106" x14ac:dyDescent="0.15">
      <c r="B440" s="12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6"/>
      <c r="BF440" s="14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</row>
    <row r="441" spans="2:106" x14ac:dyDescent="0.15">
      <c r="B441" s="12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6"/>
      <c r="BF441" s="14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</row>
    <row r="442" spans="2:106" x14ac:dyDescent="0.15">
      <c r="B442" s="12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6"/>
      <c r="BF442" s="14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</row>
    <row r="443" spans="2:106" x14ac:dyDescent="0.15">
      <c r="B443" s="12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6"/>
      <c r="BF443" s="14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</row>
    <row r="444" spans="2:106" x14ac:dyDescent="0.15">
      <c r="B444" s="12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6"/>
      <c r="BF444" s="14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</row>
    <row r="445" spans="2:106" x14ac:dyDescent="0.15">
      <c r="B445" s="12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6"/>
      <c r="BF445" s="14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</row>
    <row r="446" spans="2:106" x14ac:dyDescent="0.15">
      <c r="B446" s="12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6"/>
      <c r="BF446" s="14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</row>
    <row r="447" spans="2:106" x14ac:dyDescent="0.15">
      <c r="B447" s="12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6"/>
      <c r="BF447" s="14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</row>
    <row r="448" spans="2:106" x14ac:dyDescent="0.15">
      <c r="B448" s="12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6"/>
      <c r="BF448" s="14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</row>
    <row r="449" spans="2:106" x14ac:dyDescent="0.15">
      <c r="B449" s="12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6"/>
      <c r="BF449" s="14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</row>
    <row r="450" spans="2:106" x14ac:dyDescent="0.15">
      <c r="B450" s="12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6"/>
      <c r="BF450" s="14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</row>
    <row r="451" spans="2:106" x14ac:dyDescent="0.15">
      <c r="B451" s="12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6"/>
      <c r="BF451" s="14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</row>
    <row r="452" spans="2:106" x14ac:dyDescent="0.15">
      <c r="B452" s="12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6"/>
      <c r="BF452" s="14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</row>
    <row r="453" spans="2:106" x14ac:dyDescent="0.15">
      <c r="B453" s="12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6"/>
      <c r="BF453" s="14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</row>
    <row r="454" spans="2:106" x14ac:dyDescent="0.15">
      <c r="B454" s="12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6"/>
      <c r="BF454" s="14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</row>
    <row r="455" spans="2:106" x14ac:dyDescent="0.15">
      <c r="B455" s="12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6"/>
      <c r="BF455" s="14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</row>
    <row r="456" spans="2:106" x14ac:dyDescent="0.15">
      <c r="B456" s="12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6"/>
      <c r="BF456" s="14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</row>
    <row r="457" spans="2:106" x14ac:dyDescent="0.15">
      <c r="B457" s="12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6"/>
      <c r="BF457" s="14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</row>
    <row r="458" spans="2:106" x14ac:dyDescent="0.15">
      <c r="B458" s="12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6"/>
      <c r="BF458" s="14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</row>
    <row r="459" spans="2:106" x14ac:dyDescent="0.15">
      <c r="B459" s="12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6"/>
      <c r="BF459" s="14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</row>
    <row r="460" spans="2:106" x14ac:dyDescent="0.15">
      <c r="B460" s="12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6"/>
      <c r="BF460" s="14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</row>
    <row r="461" spans="2:106" x14ac:dyDescent="0.15">
      <c r="B461" s="12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6"/>
      <c r="BF461" s="14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</row>
    <row r="462" spans="2:106" x14ac:dyDescent="0.15">
      <c r="B462" s="12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6"/>
      <c r="BF462" s="14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  <c r="CW462" s="6"/>
      <c r="CX462" s="6"/>
      <c r="CY462" s="6"/>
      <c r="CZ462" s="6"/>
      <c r="DA462" s="6"/>
      <c r="DB462" s="6"/>
    </row>
    <row r="463" spans="2:106" x14ac:dyDescent="0.15">
      <c r="B463" s="12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6"/>
      <c r="BF463" s="14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</row>
    <row r="464" spans="2:106" x14ac:dyDescent="0.15">
      <c r="B464" s="12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6"/>
      <c r="BF464" s="14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</row>
    <row r="465" spans="2:106" x14ac:dyDescent="0.15">
      <c r="B465" s="12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6"/>
      <c r="BF465" s="14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</row>
    <row r="466" spans="2:106" x14ac:dyDescent="0.15">
      <c r="B466" s="12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6"/>
      <c r="BF466" s="14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</row>
    <row r="467" spans="2:106" x14ac:dyDescent="0.15">
      <c r="B467" s="12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6"/>
      <c r="BF467" s="14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</row>
    <row r="468" spans="2:106" x14ac:dyDescent="0.15">
      <c r="B468" s="12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6"/>
      <c r="BF468" s="14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</row>
    <row r="469" spans="2:106" x14ac:dyDescent="0.15">
      <c r="B469" s="12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6"/>
      <c r="BF469" s="14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  <c r="CW469" s="6"/>
      <c r="CX469" s="6"/>
      <c r="CY469" s="6"/>
      <c r="CZ469" s="6"/>
      <c r="DA469" s="6"/>
      <c r="DB469" s="6"/>
    </row>
    <row r="470" spans="2:106" x14ac:dyDescent="0.15">
      <c r="B470" s="12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6"/>
      <c r="BF470" s="14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  <c r="CW470" s="6"/>
      <c r="CX470" s="6"/>
      <c r="CY470" s="6"/>
      <c r="CZ470" s="6"/>
      <c r="DA470" s="6"/>
      <c r="DB470" s="6"/>
    </row>
    <row r="471" spans="2:106" x14ac:dyDescent="0.15">
      <c r="B471" s="12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6"/>
      <c r="BF471" s="14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  <c r="CW471" s="6"/>
      <c r="CX471" s="6"/>
      <c r="CY471" s="6"/>
      <c r="CZ471" s="6"/>
      <c r="DA471" s="6"/>
      <c r="DB471" s="6"/>
    </row>
    <row r="472" spans="2:106" x14ac:dyDescent="0.15">
      <c r="B472" s="12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6"/>
      <c r="BF472" s="14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</row>
    <row r="473" spans="2:106" x14ac:dyDescent="0.15">
      <c r="B473" s="12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6"/>
      <c r="BF473" s="14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</row>
    <row r="474" spans="2:106" x14ac:dyDescent="0.15">
      <c r="B474" s="12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6"/>
      <c r="BF474" s="14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  <c r="CW474" s="6"/>
      <c r="CX474" s="6"/>
      <c r="CY474" s="6"/>
      <c r="CZ474" s="6"/>
      <c r="DA474" s="6"/>
      <c r="DB474" s="6"/>
    </row>
    <row r="475" spans="2:106" x14ac:dyDescent="0.15">
      <c r="B475" s="12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6"/>
      <c r="BF475" s="14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</row>
    <row r="476" spans="2:106" x14ac:dyDescent="0.15">
      <c r="B476" s="12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6"/>
      <c r="BF476" s="14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</row>
    <row r="477" spans="2:106" x14ac:dyDescent="0.15">
      <c r="B477" s="12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6"/>
      <c r="BF477" s="14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</row>
    <row r="478" spans="2:106" x14ac:dyDescent="0.15">
      <c r="B478" s="12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6"/>
      <c r="BF478" s="14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</row>
    <row r="479" spans="2:106" x14ac:dyDescent="0.15">
      <c r="B479" s="12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6"/>
      <c r="BF479" s="14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</row>
    <row r="480" spans="2:106" x14ac:dyDescent="0.15">
      <c r="B480" s="12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6"/>
      <c r="BF480" s="14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</row>
    <row r="481" spans="2:106" x14ac:dyDescent="0.15">
      <c r="B481" s="12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6"/>
      <c r="BF481" s="14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  <c r="CW481" s="6"/>
      <c r="CX481" s="6"/>
      <c r="CY481" s="6"/>
      <c r="CZ481" s="6"/>
      <c r="DA481" s="6"/>
      <c r="DB481" s="6"/>
    </row>
    <row r="482" spans="2:106" x14ac:dyDescent="0.15">
      <c r="B482" s="12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6"/>
      <c r="BF482" s="14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</row>
    <row r="483" spans="2:106" x14ac:dyDescent="0.15">
      <c r="B483" s="12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6"/>
      <c r="BF483" s="14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  <c r="CW483" s="6"/>
      <c r="CX483" s="6"/>
      <c r="CY483" s="6"/>
      <c r="CZ483" s="6"/>
      <c r="DA483" s="6"/>
      <c r="DB483" s="6"/>
    </row>
    <row r="484" spans="2:106" x14ac:dyDescent="0.15">
      <c r="B484" s="12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6"/>
      <c r="BF484" s="14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  <c r="CW484" s="6"/>
      <c r="CX484" s="6"/>
      <c r="CY484" s="6"/>
      <c r="CZ484" s="6"/>
      <c r="DA484" s="6"/>
      <c r="DB484" s="6"/>
    </row>
    <row r="485" spans="2:106" x14ac:dyDescent="0.15">
      <c r="B485" s="12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6"/>
      <c r="BF485" s="14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</row>
    <row r="486" spans="2:106" x14ac:dyDescent="0.15">
      <c r="B486" s="12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6"/>
      <c r="BF486" s="14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  <c r="CW486" s="6"/>
      <c r="CX486" s="6"/>
      <c r="CY486" s="6"/>
      <c r="CZ486" s="6"/>
      <c r="DA486" s="6"/>
      <c r="DB486" s="6"/>
    </row>
    <row r="487" spans="2:106" x14ac:dyDescent="0.15">
      <c r="B487" s="12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6"/>
      <c r="BF487" s="14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  <c r="CW487" s="6"/>
      <c r="CX487" s="6"/>
      <c r="CY487" s="6"/>
      <c r="CZ487" s="6"/>
      <c r="DA487" s="6"/>
      <c r="DB487" s="6"/>
    </row>
    <row r="488" spans="2:106" x14ac:dyDescent="0.15">
      <c r="B488" s="12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6"/>
      <c r="BF488" s="14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</row>
    <row r="489" spans="2:106" x14ac:dyDescent="0.15">
      <c r="B489" s="12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6"/>
      <c r="BF489" s="14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</row>
    <row r="490" spans="2:106" x14ac:dyDescent="0.15">
      <c r="B490" s="12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6"/>
      <c r="BF490" s="14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</row>
    <row r="491" spans="2:106" x14ac:dyDescent="0.15">
      <c r="B491" s="12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6"/>
      <c r="BF491" s="14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</row>
    <row r="492" spans="2:106" x14ac:dyDescent="0.15">
      <c r="B492" s="12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6"/>
      <c r="BF492" s="14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</row>
    <row r="493" spans="2:106" x14ac:dyDescent="0.15">
      <c r="B493" s="12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6"/>
      <c r="BF493" s="14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  <c r="CW493" s="6"/>
      <c r="CX493" s="6"/>
      <c r="CY493" s="6"/>
      <c r="CZ493" s="6"/>
      <c r="DA493" s="6"/>
      <c r="DB493" s="6"/>
    </row>
    <row r="494" spans="2:106" x14ac:dyDescent="0.15">
      <c r="B494" s="12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6"/>
      <c r="BF494" s="14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  <c r="CW494" s="6"/>
      <c r="CX494" s="6"/>
      <c r="CY494" s="6"/>
      <c r="CZ494" s="6"/>
      <c r="DA494" s="6"/>
      <c r="DB494" s="6"/>
    </row>
    <row r="495" spans="2:106" x14ac:dyDescent="0.15">
      <c r="B495" s="12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6"/>
      <c r="BF495" s="14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  <c r="CW495" s="6"/>
      <c r="CX495" s="6"/>
      <c r="CY495" s="6"/>
      <c r="CZ495" s="6"/>
      <c r="DA495" s="6"/>
      <c r="DB495" s="6"/>
    </row>
    <row r="496" spans="2:106" x14ac:dyDescent="0.15">
      <c r="B496" s="12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6"/>
      <c r="BF496" s="14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</row>
    <row r="497" spans="2:106" x14ac:dyDescent="0.15">
      <c r="B497" s="12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6"/>
      <c r="BF497" s="14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</row>
    <row r="498" spans="2:106" x14ac:dyDescent="0.15">
      <c r="B498" s="12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6"/>
      <c r="BF498" s="14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  <c r="CW498" s="6"/>
      <c r="CX498" s="6"/>
      <c r="CY498" s="6"/>
      <c r="CZ498" s="6"/>
      <c r="DA498" s="6"/>
      <c r="DB498" s="6"/>
    </row>
    <row r="499" spans="2:106" x14ac:dyDescent="0.15">
      <c r="B499" s="12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6"/>
      <c r="BF499" s="14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  <c r="CW499" s="6"/>
      <c r="CX499" s="6"/>
      <c r="CY499" s="6"/>
      <c r="CZ499" s="6"/>
      <c r="DA499" s="6"/>
      <c r="DB499" s="6"/>
    </row>
    <row r="500" spans="2:106" x14ac:dyDescent="0.15">
      <c r="B500" s="12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6"/>
      <c r="BF500" s="14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  <c r="CW500" s="6"/>
      <c r="CX500" s="6"/>
      <c r="CY500" s="6"/>
      <c r="CZ500" s="6"/>
      <c r="DA500" s="6"/>
      <c r="DB500" s="6"/>
    </row>
    <row r="501" spans="2:106" x14ac:dyDescent="0.15">
      <c r="B501" s="12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6"/>
      <c r="BF501" s="14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  <c r="CG501" s="6"/>
      <c r="CH501" s="6"/>
      <c r="CI501" s="6"/>
      <c r="CJ501" s="6"/>
      <c r="CK501" s="6"/>
      <c r="CL501" s="6"/>
      <c r="CM501" s="6"/>
      <c r="CN501" s="6"/>
      <c r="CO501" s="6"/>
      <c r="CP501" s="6"/>
      <c r="CQ501" s="6"/>
      <c r="CR501" s="6"/>
      <c r="CS501" s="6"/>
      <c r="CT501" s="6"/>
      <c r="CU501" s="6"/>
      <c r="CV501" s="6"/>
      <c r="CW501" s="6"/>
      <c r="CX501" s="6"/>
      <c r="CY501" s="6"/>
      <c r="CZ501" s="6"/>
      <c r="DA501" s="6"/>
      <c r="DB501" s="6"/>
    </row>
    <row r="502" spans="2:106" x14ac:dyDescent="0.15">
      <c r="B502" s="12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6"/>
      <c r="BF502" s="14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/>
      <c r="CC502" s="6"/>
      <c r="CD502" s="6"/>
      <c r="CE502" s="6"/>
      <c r="CF502" s="6"/>
      <c r="CG502" s="6"/>
      <c r="CH502" s="6"/>
      <c r="CI502" s="6"/>
      <c r="CJ502" s="6"/>
      <c r="CK502" s="6"/>
      <c r="CL502" s="6"/>
      <c r="CM502" s="6"/>
      <c r="CN502" s="6"/>
      <c r="CO502" s="6"/>
      <c r="CP502" s="6"/>
      <c r="CQ502" s="6"/>
      <c r="CR502" s="6"/>
      <c r="CS502" s="6"/>
      <c r="CT502" s="6"/>
      <c r="CU502" s="6"/>
      <c r="CV502" s="6"/>
      <c r="CW502" s="6"/>
      <c r="CX502" s="6"/>
      <c r="CY502" s="6"/>
      <c r="CZ502" s="6"/>
      <c r="DA502" s="6"/>
      <c r="DB502" s="6"/>
    </row>
    <row r="503" spans="2:106" x14ac:dyDescent="0.15">
      <c r="B503" s="12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6"/>
      <c r="BF503" s="14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/>
      <c r="CC503" s="6"/>
      <c r="CD503" s="6"/>
      <c r="CE503" s="6"/>
      <c r="CF503" s="6"/>
      <c r="CG503" s="6"/>
      <c r="CH503" s="6"/>
      <c r="CI503" s="6"/>
      <c r="CJ503" s="6"/>
      <c r="CK503" s="6"/>
      <c r="CL503" s="6"/>
      <c r="CM503" s="6"/>
      <c r="CN503" s="6"/>
      <c r="CO503" s="6"/>
      <c r="CP503" s="6"/>
      <c r="CQ503" s="6"/>
      <c r="CR503" s="6"/>
      <c r="CS503" s="6"/>
      <c r="CT503" s="6"/>
      <c r="CU503" s="6"/>
      <c r="CV503" s="6"/>
      <c r="CW503" s="6"/>
      <c r="CX503" s="6"/>
      <c r="CY503" s="6"/>
      <c r="CZ503" s="6"/>
      <c r="DA503" s="6"/>
      <c r="DB503" s="6"/>
    </row>
    <row r="504" spans="2:106" x14ac:dyDescent="0.15">
      <c r="B504" s="12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6"/>
      <c r="BF504" s="14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/>
      <c r="CC504" s="6"/>
      <c r="CD504" s="6"/>
      <c r="CE504" s="6"/>
      <c r="CF504" s="6"/>
      <c r="CG504" s="6"/>
      <c r="CH504" s="6"/>
      <c r="CI504" s="6"/>
      <c r="CJ504" s="6"/>
      <c r="CK504" s="6"/>
      <c r="CL504" s="6"/>
      <c r="CM504" s="6"/>
      <c r="CN504" s="6"/>
      <c r="CO504" s="6"/>
      <c r="CP504" s="6"/>
      <c r="CQ504" s="6"/>
      <c r="CR504" s="6"/>
      <c r="CS504" s="6"/>
      <c r="CT504" s="6"/>
      <c r="CU504" s="6"/>
      <c r="CV504" s="6"/>
      <c r="CW504" s="6"/>
      <c r="CX504" s="6"/>
      <c r="CY504" s="6"/>
      <c r="CZ504" s="6"/>
      <c r="DA504" s="6"/>
      <c r="DB504" s="6"/>
    </row>
    <row r="505" spans="2:106" x14ac:dyDescent="0.15">
      <c r="B505" s="12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6"/>
      <c r="BF505" s="14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  <c r="CB505" s="6"/>
      <c r="CC505" s="6"/>
      <c r="CD505" s="6"/>
      <c r="CE505" s="6"/>
      <c r="CF505" s="6"/>
      <c r="CG505" s="6"/>
      <c r="CH505" s="6"/>
      <c r="CI505" s="6"/>
      <c r="CJ505" s="6"/>
      <c r="CK505" s="6"/>
      <c r="CL505" s="6"/>
      <c r="CM505" s="6"/>
      <c r="CN505" s="6"/>
      <c r="CO505" s="6"/>
      <c r="CP505" s="6"/>
      <c r="CQ505" s="6"/>
      <c r="CR505" s="6"/>
      <c r="CS505" s="6"/>
      <c r="CT505" s="6"/>
      <c r="CU505" s="6"/>
      <c r="CV505" s="6"/>
      <c r="CW505" s="6"/>
      <c r="CX505" s="6"/>
      <c r="CY505" s="6"/>
      <c r="CZ505" s="6"/>
      <c r="DA505" s="6"/>
      <c r="DB505" s="6"/>
    </row>
    <row r="506" spans="2:106" x14ac:dyDescent="0.15">
      <c r="B506" s="12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6"/>
      <c r="BF506" s="14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  <c r="CB506" s="6"/>
      <c r="CC506" s="6"/>
      <c r="CD506" s="6"/>
      <c r="CE506" s="6"/>
      <c r="CF506" s="6"/>
      <c r="CG506" s="6"/>
      <c r="CH506" s="6"/>
      <c r="CI506" s="6"/>
      <c r="CJ506" s="6"/>
      <c r="CK506" s="6"/>
      <c r="CL506" s="6"/>
      <c r="CM506" s="6"/>
      <c r="CN506" s="6"/>
      <c r="CO506" s="6"/>
      <c r="CP506" s="6"/>
      <c r="CQ506" s="6"/>
      <c r="CR506" s="6"/>
      <c r="CS506" s="6"/>
      <c r="CT506" s="6"/>
      <c r="CU506" s="6"/>
      <c r="CV506" s="6"/>
      <c r="CW506" s="6"/>
      <c r="CX506" s="6"/>
      <c r="CY506" s="6"/>
      <c r="CZ506" s="6"/>
      <c r="DA506" s="6"/>
      <c r="DB506" s="6"/>
    </row>
    <row r="507" spans="2:106" x14ac:dyDescent="0.15">
      <c r="B507" s="12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6"/>
      <c r="BF507" s="14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  <c r="CD507" s="6"/>
      <c r="CE507" s="6"/>
      <c r="CF507" s="6"/>
      <c r="CG507" s="6"/>
      <c r="CH507" s="6"/>
      <c r="CI507" s="6"/>
      <c r="CJ507" s="6"/>
      <c r="CK507" s="6"/>
      <c r="CL507" s="6"/>
      <c r="CM507" s="6"/>
      <c r="CN507" s="6"/>
      <c r="CO507" s="6"/>
      <c r="CP507" s="6"/>
      <c r="CQ507" s="6"/>
      <c r="CR507" s="6"/>
      <c r="CS507" s="6"/>
      <c r="CT507" s="6"/>
      <c r="CU507" s="6"/>
      <c r="CV507" s="6"/>
      <c r="CW507" s="6"/>
      <c r="CX507" s="6"/>
      <c r="CY507" s="6"/>
      <c r="CZ507" s="6"/>
      <c r="DA507" s="6"/>
      <c r="DB507" s="6"/>
    </row>
    <row r="508" spans="2:106" x14ac:dyDescent="0.15">
      <c r="B508" s="12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6"/>
      <c r="BF508" s="14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  <c r="CD508" s="6"/>
      <c r="CE508" s="6"/>
      <c r="CF508" s="6"/>
      <c r="CG508" s="6"/>
      <c r="CH508" s="6"/>
      <c r="CI508" s="6"/>
      <c r="CJ508" s="6"/>
      <c r="CK508" s="6"/>
      <c r="CL508" s="6"/>
      <c r="CM508" s="6"/>
      <c r="CN508" s="6"/>
      <c r="CO508" s="6"/>
      <c r="CP508" s="6"/>
      <c r="CQ508" s="6"/>
      <c r="CR508" s="6"/>
      <c r="CS508" s="6"/>
      <c r="CT508" s="6"/>
      <c r="CU508" s="6"/>
      <c r="CV508" s="6"/>
      <c r="CW508" s="6"/>
      <c r="CX508" s="6"/>
      <c r="CY508" s="6"/>
      <c r="CZ508" s="6"/>
      <c r="DA508" s="6"/>
      <c r="DB508" s="6"/>
    </row>
    <row r="509" spans="2:106" x14ac:dyDescent="0.15">
      <c r="B509" s="12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6"/>
      <c r="BF509" s="14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  <c r="BY509" s="6"/>
      <c r="BZ509" s="6"/>
      <c r="CA509" s="6"/>
      <c r="CB509" s="6"/>
      <c r="CC509" s="6"/>
      <c r="CD509" s="6"/>
      <c r="CE509" s="6"/>
      <c r="CF509" s="6"/>
      <c r="CG509" s="6"/>
      <c r="CH509" s="6"/>
      <c r="CI509" s="6"/>
      <c r="CJ509" s="6"/>
      <c r="CK509" s="6"/>
      <c r="CL509" s="6"/>
      <c r="CM509" s="6"/>
      <c r="CN509" s="6"/>
      <c r="CO509" s="6"/>
      <c r="CP509" s="6"/>
      <c r="CQ509" s="6"/>
      <c r="CR509" s="6"/>
      <c r="CS509" s="6"/>
      <c r="CT509" s="6"/>
      <c r="CU509" s="6"/>
      <c r="CV509" s="6"/>
      <c r="CW509" s="6"/>
      <c r="CX509" s="6"/>
      <c r="CY509" s="6"/>
      <c r="CZ509" s="6"/>
      <c r="DA509" s="6"/>
      <c r="DB509" s="6"/>
    </row>
    <row r="510" spans="2:106" x14ac:dyDescent="0.15">
      <c r="B510" s="12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6"/>
      <c r="BF510" s="14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  <c r="CB510" s="6"/>
      <c r="CC510" s="6"/>
      <c r="CD510" s="6"/>
      <c r="CE510" s="6"/>
      <c r="CF510" s="6"/>
      <c r="CG510" s="6"/>
      <c r="CH510" s="6"/>
      <c r="CI510" s="6"/>
      <c r="CJ510" s="6"/>
      <c r="CK510" s="6"/>
      <c r="CL510" s="6"/>
      <c r="CM510" s="6"/>
      <c r="CN510" s="6"/>
      <c r="CO510" s="6"/>
      <c r="CP510" s="6"/>
      <c r="CQ510" s="6"/>
      <c r="CR510" s="6"/>
      <c r="CS510" s="6"/>
      <c r="CT510" s="6"/>
      <c r="CU510" s="6"/>
      <c r="CV510" s="6"/>
      <c r="CW510" s="6"/>
      <c r="CX510" s="6"/>
      <c r="CY510" s="6"/>
      <c r="CZ510" s="6"/>
      <c r="DA510" s="6"/>
      <c r="DB510" s="6"/>
    </row>
    <row r="511" spans="2:106" x14ac:dyDescent="0.15">
      <c r="B511" s="12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6"/>
      <c r="BF511" s="14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6"/>
      <c r="BY511" s="6"/>
      <c r="BZ511" s="6"/>
      <c r="CA511" s="6"/>
      <c r="CB511" s="6"/>
      <c r="CC511" s="6"/>
      <c r="CD511" s="6"/>
      <c r="CE511" s="6"/>
      <c r="CF511" s="6"/>
      <c r="CG511" s="6"/>
      <c r="CH511" s="6"/>
      <c r="CI511" s="6"/>
      <c r="CJ511" s="6"/>
      <c r="CK511" s="6"/>
      <c r="CL511" s="6"/>
      <c r="CM511" s="6"/>
      <c r="CN511" s="6"/>
      <c r="CO511" s="6"/>
      <c r="CP511" s="6"/>
      <c r="CQ511" s="6"/>
      <c r="CR511" s="6"/>
      <c r="CS511" s="6"/>
      <c r="CT511" s="6"/>
      <c r="CU511" s="6"/>
      <c r="CV511" s="6"/>
      <c r="CW511" s="6"/>
      <c r="CX511" s="6"/>
      <c r="CY511" s="6"/>
      <c r="CZ511" s="6"/>
      <c r="DA511" s="6"/>
      <c r="DB511" s="6"/>
    </row>
    <row r="512" spans="2:106" x14ac:dyDescent="0.15">
      <c r="B512" s="12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6"/>
      <c r="BF512" s="14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  <c r="CB512" s="6"/>
      <c r="CC512" s="6"/>
      <c r="CD512" s="6"/>
      <c r="CE512" s="6"/>
      <c r="CF512" s="6"/>
      <c r="CG512" s="6"/>
      <c r="CH512" s="6"/>
      <c r="CI512" s="6"/>
      <c r="CJ512" s="6"/>
      <c r="CK512" s="6"/>
      <c r="CL512" s="6"/>
      <c r="CM512" s="6"/>
      <c r="CN512" s="6"/>
      <c r="CO512" s="6"/>
      <c r="CP512" s="6"/>
      <c r="CQ512" s="6"/>
      <c r="CR512" s="6"/>
      <c r="CS512" s="6"/>
      <c r="CT512" s="6"/>
      <c r="CU512" s="6"/>
      <c r="CV512" s="6"/>
      <c r="CW512" s="6"/>
      <c r="CX512" s="6"/>
      <c r="CY512" s="6"/>
      <c r="CZ512" s="6"/>
      <c r="DA512" s="6"/>
      <c r="DB512" s="6"/>
    </row>
    <row r="513" spans="2:106" x14ac:dyDescent="0.15">
      <c r="B513" s="12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6"/>
      <c r="BF513" s="14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6"/>
      <c r="BY513" s="6"/>
      <c r="BZ513" s="6"/>
      <c r="CA513" s="6"/>
      <c r="CB513" s="6"/>
      <c r="CC513" s="6"/>
      <c r="CD513" s="6"/>
      <c r="CE513" s="6"/>
      <c r="CF513" s="6"/>
      <c r="CG513" s="6"/>
      <c r="CH513" s="6"/>
      <c r="CI513" s="6"/>
      <c r="CJ513" s="6"/>
      <c r="CK513" s="6"/>
      <c r="CL513" s="6"/>
      <c r="CM513" s="6"/>
      <c r="CN513" s="6"/>
      <c r="CO513" s="6"/>
      <c r="CP513" s="6"/>
      <c r="CQ513" s="6"/>
      <c r="CR513" s="6"/>
      <c r="CS513" s="6"/>
      <c r="CT513" s="6"/>
      <c r="CU513" s="6"/>
      <c r="CV513" s="6"/>
      <c r="CW513" s="6"/>
      <c r="CX513" s="6"/>
      <c r="CY513" s="6"/>
      <c r="CZ513" s="6"/>
      <c r="DA513" s="6"/>
      <c r="DB513" s="6"/>
    </row>
    <row r="514" spans="2:106" x14ac:dyDescent="0.15">
      <c r="B514" s="12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6"/>
      <c r="BF514" s="14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  <c r="CB514" s="6"/>
      <c r="CC514" s="6"/>
      <c r="CD514" s="6"/>
      <c r="CE514" s="6"/>
      <c r="CF514" s="6"/>
      <c r="CG514" s="6"/>
      <c r="CH514" s="6"/>
      <c r="CI514" s="6"/>
      <c r="CJ514" s="6"/>
      <c r="CK514" s="6"/>
      <c r="CL514" s="6"/>
      <c r="CM514" s="6"/>
      <c r="CN514" s="6"/>
      <c r="CO514" s="6"/>
      <c r="CP514" s="6"/>
      <c r="CQ514" s="6"/>
      <c r="CR514" s="6"/>
      <c r="CS514" s="6"/>
      <c r="CT514" s="6"/>
      <c r="CU514" s="6"/>
      <c r="CV514" s="6"/>
      <c r="CW514" s="6"/>
      <c r="CX514" s="6"/>
      <c r="CY514" s="6"/>
      <c r="CZ514" s="6"/>
      <c r="DA514" s="6"/>
      <c r="DB514" s="6"/>
    </row>
    <row r="515" spans="2:106" x14ac:dyDescent="0.15">
      <c r="B515" s="12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6"/>
      <c r="BF515" s="14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6"/>
      <c r="BY515" s="6"/>
      <c r="BZ515" s="6"/>
      <c r="CA515" s="6"/>
      <c r="CB515" s="6"/>
      <c r="CC515" s="6"/>
      <c r="CD515" s="6"/>
      <c r="CE515" s="6"/>
      <c r="CF515" s="6"/>
      <c r="CG515" s="6"/>
      <c r="CH515" s="6"/>
      <c r="CI515" s="6"/>
      <c r="CJ515" s="6"/>
      <c r="CK515" s="6"/>
      <c r="CL515" s="6"/>
      <c r="CM515" s="6"/>
      <c r="CN515" s="6"/>
      <c r="CO515" s="6"/>
      <c r="CP515" s="6"/>
      <c r="CQ515" s="6"/>
      <c r="CR515" s="6"/>
      <c r="CS515" s="6"/>
      <c r="CT515" s="6"/>
      <c r="CU515" s="6"/>
      <c r="CV515" s="6"/>
      <c r="CW515" s="6"/>
      <c r="CX515" s="6"/>
      <c r="CY515" s="6"/>
      <c r="CZ515" s="6"/>
      <c r="DA515" s="6"/>
      <c r="DB515" s="6"/>
    </row>
    <row r="516" spans="2:106" x14ac:dyDescent="0.15">
      <c r="B516" s="12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6"/>
      <c r="BF516" s="14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  <c r="BX516" s="6"/>
      <c r="BY516" s="6"/>
      <c r="BZ516" s="6"/>
      <c r="CA516" s="6"/>
      <c r="CB516" s="6"/>
      <c r="CC516" s="6"/>
      <c r="CD516" s="6"/>
      <c r="CE516" s="6"/>
      <c r="CF516" s="6"/>
      <c r="CG516" s="6"/>
      <c r="CH516" s="6"/>
      <c r="CI516" s="6"/>
      <c r="CJ516" s="6"/>
      <c r="CK516" s="6"/>
      <c r="CL516" s="6"/>
      <c r="CM516" s="6"/>
      <c r="CN516" s="6"/>
      <c r="CO516" s="6"/>
      <c r="CP516" s="6"/>
      <c r="CQ516" s="6"/>
      <c r="CR516" s="6"/>
      <c r="CS516" s="6"/>
      <c r="CT516" s="6"/>
      <c r="CU516" s="6"/>
      <c r="CV516" s="6"/>
      <c r="CW516" s="6"/>
      <c r="CX516" s="6"/>
      <c r="CY516" s="6"/>
      <c r="CZ516" s="6"/>
      <c r="DA516" s="6"/>
      <c r="DB516" s="6"/>
    </row>
    <row r="517" spans="2:106" x14ac:dyDescent="0.15">
      <c r="B517" s="12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6"/>
      <c r="BF517" s="14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  <c r="BX517" s="6"/>
      <c r="BY517" s="6"/>
      <c r="BZ517" s="6"/>
      <c r="CA517" s="6"/>
      <c r="CB517" s="6"/>
      <c r="CC517" s="6"/>
      <c r="CD517" s="6"/>
      <c r="CE517" s="6"/>
      <c r="CF517" s="6"/>
      <c r="CG517" s="6"/>
      <c r="CH517" s="6"/>
      <c r="CI517" s="6"/>
      <c r="CJ517" s="6"/>
      <c r="CK517" s="6"/>
      <c r="CL517" s="6"/>
      <c r="CM517" s="6"/>
      <c r="CN517" s="6"/>
      <c r="CO517" s="6"/>
      <c r="CP517" s="6"/>
      <c r="CQ517" s="6"/>
      <c r="CR517" s="6"/>
      <c r="CS517" s="6"/>
      <c r="CT517" s="6"/>
      <c r="CU517" s="6"/>
      <c r="CV517" s="6"/>
      <c r="CW517" s="6"/>
      <c r="CX517" s="6"/>
      <c r="CY517" s="6"/>
      <c r="CZ517" s="6"/>
      <c r="DA517" s="6"/>
      <c r="DB517" s="6"/>
    </row>
    <row r="518" spans="2:106" x14ac:dyDescent="0.15">
      <c r="B518" s="12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6"/>
      <c r="BF518" s="14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  <c r="CB518" s="6"/>
      <c r="CC518" s="6"/>
      <c r="CD518" s="6"/>
      <c r="CE518" s="6"/>
      <c r="CF518" s="6"/>
      <c r="CG518" s="6"/>
      <c r="CH518" s="6"/>
      <c r="CI518" s="6"/>
      <c r="CJ518" s="6"/>
      <c r="CK518" s="6"/>
      <c r="CL518" s="6"/>
      <c r="CM518" s="6"/>
      <c r="CN518" s="6"/>
      <c r="CO518" s="6"/>
      <c r="CP518" s="6"/>
      <c r="CQ518" s="6"/>
      <c r="CR518" s="6"/>
      <c r="CS518" s="6"/>
      <c r="CT518" s="6"/>
      <c r="CU518" s="6"/>
      <c r="CV518" s="6"/>
      <c r="CW518" s="6"/>
      <c r="CX518" s="6"/>
      <c r="CY518" s="6"/>
      <c r="CZ518" s="6"/>
      <c r="DA518" s="6"/>
      <c r="DB518" s="6"/>
    </row>
    <row r="519" spans="2:106" x14ac:dyDescent="0.15">
      <c r="B519" s="12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6"/>
      <c r="BF519" s="14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  <c r="CB519" s="6"/>
      <c r="CC519" s="6"/>
      <c r="CD519" s="6"/>
      <c r="CE519" s="6"/>
      <c r="CF519" s="6"/>
      <c r="CG519" s="6"/>
      <c r="CH519" s="6"/>
      <c r="CI519" s="6"/>
      <c r="CJ519" s="6"/>
      <c r="CK519" s="6"/>
      <c r="CL519" s="6"/>
      <c r="CM519" s="6"/>
      <c r="CN519" s="6"/>
      <c r="CO519" s="6"/>
      <c r="CP519" s="6"/>
      <c r="CQ519" s="6"/>
      <c r="CR519" s="6"/>
      <c r="CS519" s="6"/>
      <c r="CT519" s="6"/>
      <c r="CU519" s="6"/>
      <c r="CV519" s="6"/>
      <c r="CW519" s="6"/>
      <c r="CX519" s="6"/>
      <c r="CY519" s="6"/>
      <c r="CZ519" s="6"/>
      <c r="DA519" s="6"/>
      <c r="DB519" s="6"/>
    </row>
    <row r="520" spans="2:106" x14ac:dyDescent="0.15">
      <c r="B520" s="12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6"/>
      <c r="BF520" s="14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  <c r="CB520" s="6"/>
      <c r="CC520" s="6"/>
      <c r="CD520" s="6"/>
      <c r="CE520" s="6"/>
      <c r="CF520" s="6"/>
      <c r="CG520" s="6"/>
      <c r="CH520" s="6"/>
      <c r="CI520" s="6"/>
      <c r="CJ520" s="6"/>
      <c r="CK520" s="6"/>
      <c r="CL520" s="6"/>
      <c r="CM520" s="6"/>
      <c r="CN520" s="6"/>
      <c r="CO520" s="6"/>
      <c r="CP520" s="6"/>
      <c r="CQ520" s="6"/>
      <c r="CR520" s="6"/>
      <c r="CS520" s="6"/>
      <c r="CT520" s="6"/>
      <c r="CU520" s="6"/>
      <c r="CV520" s="6"/>
      <c r="CW520" s="6"/>
      <c r="CX520" s="6"/>
      <c r="CY520" s="6"/>
      <c r="CZ520" s="6"/>
      <c r="DA520" s="6"/>
      <c r="DB520" s="6"/>
    </row>
    <row r="521" spans="2:106" x14ac:dyDescent="0.15">
      <c r="B521" s="12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6"/>
      <c r="BF521" s="14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  <c r="CB521" s="6"/>
      <c r="CC521" s="6"/>
      <c r="CD521" s="6"/>
      <c r="CE521" s="6"/>
      <c r="CF521" s="6"/>
      <c r="CG521" s="6"/>
      <c r="CH521" s="6"/>
      <c r="CI521" s="6"/>
      <c r="CJ521" s="6"/>
      <c r="CK521" s="6"/>
      <c r="CL521" s="6"/>
      <c r="CM521" s="6"/>
      <c r="CN521" s="6"/>
      <c r="CO521" s="6"/>
      <c r="CP521" s="6"/>
      <c r="CQ521" s="6"/>
      <c r="CR521" s="6"/>
      <c r="CS521" s="6"/>
      <c r="CT521" s="6"/>
      <c r="CU521" s="6"/>
      <c r="CV521" s="6"/>
      <c r="CW521" s="6"/>
      <c r="CX521" s="6"/>
      <c r="CY521" s="6"/>
      <c r="CZ521" s="6"/>
      <c r="DA521" s="6"/>
      <c r="DB521" s="6"/>
    </row>
    <row r="522" spans="2:106" x14ac:dyDescent="0.15">
      <c r="B522" s="12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6"/>
      <c r="BF522" s="14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  <c r="CE522" s="6"/>
      <c r="CF522" s="6"/>
      <c r="CG522" s="6"/>
      <c r="CH522" s="6"/>
      <c r="CI522" s="6"/>
      <c r="CJ522" s="6"/>
      <c r="CK522" s="6"/>
      <c r="CL522" s="6"/>
      <c r="CM522" s="6"/>
      <c r="CN522" s="6"/>
      <c r="CO522" s="6"/>
      <c r="CP522" s="6"/>
      <c r="CQ522" s="6"/>
      <c r="CR522" s="6"/>
      <c r="CS522" s="6"/>
      <c r="CT522" s="6"/>
      <c r="CU522" s="6"/>
      <c r="CV522" s="6"/>
      <c r="CW522" s="6"/>
      <c r="CX522" s="6"/>
      <c r="CY522" s="6"/>
      <c r="CZ522" s="6"/>
      <c r="DA522" s="6"/>
      <c r="DB522" s="6"/>
    </row>
    <row r="523" spans="2:106" x14ac:dyDescent="0.15">
      <c r="B523" s="12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6"/>
      <c r="BF523" s="14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  <c r="CE523" s="6"/>
      <c r="CF523" s="6"/>
      <c r="CG523" s="6"/>
      <c r="CH523" s="6"/>
      <c r="CI523" s="6"/>
      <c r="CJ523" s="6"/>
      <c r="CK523" s="6"/>
      <c r="CL523" s="6"/>
      <c r="CM523" s="6"/>
      <c r="CN523" s="6"/>
      <c r="CO523" s="6"/>
      <c r="CP523" s="6"/>
      <c r="CQ523" s="6"/>
      <c r="CR523" s="6"/>
      <c r="CS523" s="6"/>
      <c r="CT523" s="6"/>
      <c r="CU523" s="6"/>
      <c r="CV523" s="6"/>
      <c r="CW523" s="6"/>
      <c r="CX523" s="6"/>
      <c r="CY523" s="6"/>
      <c r="CZ523" s="6"/>
      <c r="DA523" s="6"/>
      <c r="DB523" s="6"/>
    </row>
    <row r="524" spans="2:106" x14ac:dyDescent="0.15">
      <c r="B524" s="12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6"/>
      <c r="BF524" s="14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/>
      <c r="CE524" s="6"/>
      <c r="CF524" s="6"/>
      <c r="CG524" s="6"/>
      <c r="CH524" s="6"/>
      <c r="CI524" s="6"/>
      <c r="CJ524" s="6"/>
      <c r="CK524" s="6"/>
      <c r="CL524" s="6"/>
      <c r="CM524" s="6"/>
      <c r="CN524" s="6"/>
      <c r="CO524" s="6"/>
      <c r="CP524" s="6"/>
      <c r="CQ524" s="6"/>
      <c r="CR524" s="6"/>
      <c r="CS524" s="6"/>
      <c r="CT524" s="6"/>
      <c r="CU524" s="6"/>
      <c r="CV524" s="6"/>
      <c r="CW524" s="6"/>
      <c r="CX524" s="6"/>
      <c r="CY524" s="6"/>
      <c r="CZ524" s="6"/>
      <c r="DA524" s="6"/>
      <c r="DB524" s="6"/>
    </row>
    <row r="525" spans="2:106" x14ac:dyDescent="0.15">
      <c r="B525" s="12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6"/>
      <c r="BF525" s="14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  <c r="CB525" s="6"/>
      <c r="CC525" s="6"/>
      <c r="CD525" s="6"/>
      <c r="CE525" s="6"/>
      <c r="CF525" s="6"/>
      <c r="CG525" s="6"/>
      <c r="CH525" s="6"/>
      <c r="CI525" s="6"/>
      <c r="CJ525" s="6"/>
      <c r="CK525" s="6"/>
      <c r="CL525" s="6"/>
      <c r="CM525" s="6"/>
      <c r="CN525" s="6"/>
      <c r="CO525" s="6"/>
      <c r="CP525" s="6"/>
      <c r="CQ525" s="6"/>
      <c r="CR525" s="6"/>
      <c r="CS525" s="6"/>
      <c r="CT525" s="6"/>
      <c r="CU525" s="6"/>
      <c r="CV525" s="6"/>
      <c r="CW525" s="6"/>
      <c r="CX525" s="6"/>
      <c r="CY525" s="6"/>
      <c r="CZ525" s="6"/>
      <c r="DA525" s="6"/>
      <c r="DB525" s="6"/>
    </row>
    <row r="526" spans="2:106" x14ac:dyDescent="0.15">
      <c r="B526" s="12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6"/>
      <c r="BF526" s="14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  <c r="CB526" s="6"/>
      <c r="CC526" s="6"/>
      <c r="CD526" s="6"/>
      <c r="CE526" s="6"/>
      <c r="CF526" s="6"/>
      <c r="CG526" s="6"/>
      <c r="CH526" s="6"/>
      <c r="CI526" s="6"/>
      <c r="CJ526" s="6"/>
      <c r="CK526" s="6"/>
      <c r="CL526" s="6"/>
      <c r="CM526" s="6"/>
      <c r="CN526" s="6"/>
      <c r="CO526" s="6"/>
      <c r="CP526" s="6"/>
      <c r="CQ526" s="6"/>
      <c r="CR526" s="6"/>
      <c r="CS526" s="6"/>
      <c r="CT526" s="6"/>
      <c r="CU526" s="6"/>
      <c r="CV526" s="6"/>
      <c r="CW526" s="6"/>
      <c r="CX526" s="6"/>
      <c r="CY526" s="6"/>
      <c r="CZ526" s="6"/>
      <c r="DA526" s="6"/>
      <c r="DB526" s="6"/>
    </row>
    <row r="527" spans="2:106" x14ac:dyDescent="0.15">
      <c r="B527" s="12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6"/>
      <c r="BF527" s="14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  <c r="CB527" s="6"/>
      <c r="CC527" s="6"/>
      <c r="CD527" s="6"/>
      <c r="CE527" s="6"/>
      <c r="CF527" s="6"/>
      <c r="CG527" s="6"/>
      <c r="CH527" s="6"/>
      <c r="CI527" s="6"/>
      <c r="CJ527" s="6"/>
      <c r="CK527" s="6"/>
      <c r="CL527" s="6"/>
      <c r="CM527" s="6"/>
      <c r="CN527" s="6"/>
      <c r="CO527" s="6"/>
      <c r="CP527" s="6"/>
      <c r="CQ527" s="6"/>
      <c r="CR527" s="6"/>
      <c r="CS527" s="6"/>
      <c r="CT527" s="6"/>
      <c r="CU527" s="6"/>
      <c r="CV527" s="6"/>
      <c r="CW527" s="6"/>
      <c r="CX527" s="6"/>
      <c r="CY527" s="6"/>
      <c r="CZ527" s="6"/>
      <c r="DA527" s="6"/>
      <c r="DB527" s="6"/>
    </row>
    <row r="528" spans="2:106" x14ac:dyDescent="0.15">
      <c r="B528" s="12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6"/>
      <c r="BF528" s="14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  <c r="CB528" s="6"/>
      <c r="CC528" s="6"/>
      <c r="CD528" s="6"/>
      <c r="CE528" s="6"/>
      <c r="CF528" s="6"/>
      <c r="CG528" s="6"/>
      <c r="CH528" s="6"/>
      <c r="CI528" s="6"/>
      <c r="CJ528" s="6"/>
      <c r="CK528" s="6"/>
      <c r="CL528" s="6"/>
      <c r="CM528" s="6"/>
      <c r="CN528" s="6"/>
      <c r="CO528" s="6"/>
      <c r="CP528" s="6"/>
      <c r="CQ528" s="6"/>
      <c r="CR528" s="6"/>
      <c r="CS528" s="6"/>
      <c r="CT528" s="6"/>
      <c r="CU528" s="6"/>
      <c r="CV528" s="6"/>
      <c r="CW528" s="6"/>
      <c r="CX528" s="6"/>
      <c r="CY528" s="6"/>
      <c r="CZ528" s="6"/>
      <c r="DA528" s="6"/>
      <c r="DB528" s="6"/>
    </row>
    <row r="529" spans="2:106" x14ac:dyDescent="0.15">
      <c r="B529" s="12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6"/>
      <c r="BF529" s="14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  <c r="CB529" s="6"/>
      <c r="CC529" s="6"/>
      <c r="CD529" s="6"/>
      <c r="CE529" s="6"/>
      <c r="CF529" s="6"/>
      <c r="CG529" s="6"/>
      <c r="CH529" s="6"/>
      <c r="CI529" s="6"/>
      <c r="CJ529" s="6"/>
      <c r="CK529" s="6"/>
      <c r="CL529" s="6"/>
      <c r="CM529" s="6"/>
      <c r="CN529" s="6"/>
      <c r="CO529" s="6"/>
      <c r="CP529" s="6"/>
      <c r="CQ529" s="6"/>
      <c r="CR529" s="6"/>
      <c r="CS529" s="6"/>
      <c r="CT529" s="6"/>
      <c r="CU529" s="6"/>
      <c r="CV529" s="6"/>
      <c r="CW529" s="6"/>
      <c r="CX529" s="6"/>
      <c r="CY529" s="6"/>
      <c r="CZ529" s="6"/>
      <c r="DA529" s="6"/>
      <c r="DB529" s="6"/>
    </row>
    <row r="530" spans="2:106" x14ac:dyDescent="0.15">
      <c r="B530" s="12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6"/>
      <c r="BF530" s="14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  <c r="CC530" s="6"/>
      <c r="CD530" s="6"/>
      <c r="CE530" s="6"/>
      <c r="CF530" s="6"/>
      <c r="CG530" s="6"/>
      <c r="CH530" s="6"/>
      <c r="CI530" s="6"/>
      <c r="CJ530" s="6"/>
      <c r="CK530" s="6"/>
      <c r="CL530" s="6"/>
      <c r="CM530" s="6"/>
      <c r="CN530" s="6"/>
      <c r="CO530" s="6"/>
      <c r="CP530" s="6"/>
      <c r="CQ530" s="6"/>
      <c r="CR530" s="6"/>
      <c r="CS530" s="6"/>
      <c r="CT530" s="6"/>
      <c r="CU530" s="6"/>
      <c r="CV530" s="6"/>
      <c r="CW530" s="6"/>
      <c r="CX530" s="6"/>
      <c r="CY530" s="6"/>
      <c r="CZ530" s="6"/>
      <c r="DA530" s="6"/>
      <c r="DB530" s="6"/>
    </row>
    <row r="531" spans="2:106" x14ac:dyDescent="0.15">
      <c r="B531" s="12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6"/>
      <c r="BF531" s="14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  <c r="CC531" s="6"/>
      <c r="CD531" s="6"/>
      <c r="CE531" s="6"/>
      <c r="CF531" s="6"/>
      <c r="CG531" s="6"/>
      <c r="CH531" s="6"/>
      <c r="CI531" s="6"/>
      <c r="CJ531" s="6"/>
      <c r="CK531" s="6"/>
      <c r="CL531" s="6"/>
      <c r="CM531" s="6"/>
      <c r="CN531" s="6"/>
      <c r="CO531" s="6"/>
      <c r="CP531" s="6"/>
      <c r="CQ531" s="6"/>
      <c r="CR531" s="6"/>
      <c r="CS531" s="6"/>
      <c r="CT531" s="6"/>
      <c r="CU531" s="6"/>
      <c r="CV531" s="6"/>
      <c r="CW531" s="6"/>
      <c r="CX531" s="6"/>
      <c r="CY531" s="6"/>
      <c r="CZ531" s="6"/>
      <c r="DA531" s="6"/>
      <c r="DB531" s="6"/>
    </row>
    <row r="532" spans="2:106" x14ac:dyDescent="0.15">
      <c r="B532" s="12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6"/>
      <c r="BF532" s="14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  <c r="CC532" s="6"/>
      <c r="CD532" s="6"/>
      <c r="CE532" s="6"/>
      <c r="CF532" s="6"/>
      <c r="CG532" s="6"/>
      <c r="CH532" s="6"/>
      <c r="CI532" s="6"/>
      <c r="CJ532" s="6"/>
      <c r="CK532" s="6"/>
      <c r="CL532" s="6"/>
      <c r="CM532" s="6"/>
      <c r="CN532" s="6"/>
      <c r="CO532" s="6"/>
      <c r="CP532" s="6"/>
      <c r="CQ532" s="6"/>
      <c r="CR532" s="6"/>
      <c r="CS532" s="6"/>
      <c r="CT532" s="6"/>
      <c r="CU532" s="6"/>
      <c r="CV532" s="6"/>
      <c r="CW532" s="6"/>
      <c r="CX532" s="6"/>
      <c r="CY532" s="6"/>
      <c r="CZ532" s="6"/>
      <c r="DA532" s="6"/>
      <c r="DB532" s="6"/>
    </row>
    <row r="533" spans="2:106" x14ac:dyDescent="0.15">
      <c r="B533" s="12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6"/>
      <c r="BF533" s="14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  <c r="CD533" s="6"/>
      <c r="CE533" s="6"/>
      <c r="CF533" s="6"/>
      <c r="CG533" s="6"/>
      <c r="CH533" s="6"/>
      <c r="CI533" s="6"/>
      <c r="CJ533" s="6"/>
      <c r="CK533" s="6"/>
      <c r="CL533" s="6"/>
      <c r="CM533" s="6"/>
      <c r="CN533" s="6"/>
      <c r="CO533" s="6"/>
      <c r="CP533" s="6"/>
      <c r="CQ533" s="6"/>
      <c r="CR533" s="6"/>
      <c r="CS533" s="6"/>
      <c r="CT533" s="6"/>
      <c r="CU533" s="6"/>
      <c r="CV533" s="6"/>
      <c r="CW533" s="6"/>
      <c r="CX533" s="6"/>
      <c r="CY533" s="6"/>
      <c r="CZ533" s="6"/>
      <c r="DA533" s="6"/>
      <c r="DB533" s="6"/>
    </row>
    <row r="534" spans="2:106" x14ac:dyDescent="0.15">
      <c r="B534" s="12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6"/>
      <c r="BF534" s="14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  <c r="CC534" s="6"/>
      <c r="CD534" s="6"/>
      <c r="CE534" s="6"/>
      <c r="CF534" s="6"/>
      <c r="CG534" s="6"/>
      <c r="CH534" s="6"/>
      <c r="CI534" s="6"/>
      <c r="CJ534" s="6"/>
      <c r="CK534" s="6"/>
      <c r="CL534" s="6"/>
      <c r="CM534" s="6"/>
      <c r="CN534" s="6"/>
      <c r="CO534" s="6"/>
      <c r="CP534" s="6"/>
      <c r="CQ534" s="6"/>
      <c r="CR534" s="6"/>
      <c r="CS534" s="6"/>
      <c r="CT534" s="6"/>
      <c r="CU534" s="6"/>
      <c r="CV534" s="6"/>
      <c r="CW534" s="6"/>
      <c r="CX534" s="6"/>
      <c r="CY534" s="6"/>
      <c r="CZ534" s="6"/>
      <c r="DA534" s="6"/>
      <c r="DB534" s="6"/>
    </row>
    <row r="535" spans="2:106" x14ac:dyDescent="0.15">
      <c r="B535" s="12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6"/>
      <c r="BF535" s="14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  <c r="CC535" s="6"/>
      <c r="CD535" s="6"/>
      <c r="CE535" s="6"/>
      <c r="CF535" s="6"/>
      <c r="CG535" s="6"/>
      <c r="CH535" s="6"/>
      <c r="CI535" s="6"/>
      <c r="CJ535" s="6"/>
      <c r="CK535" s="6"/>
      <c r="CL535" s="6"/>
      <c r="CM535" s="6"/>
      <c r="CN535" s="6"/>
      <c r="CO535" s="6"/>
      <c r="CP535" s="6"/>
      <c r="CQ535" s="6"/>
      <c r="CR535" s="6"/>
      <c r="CS535" s="6"/>
      <c r="CT535" s="6"/>
      <c r="CU535" s="6"/>
      <c r="CV535" s="6"/>
      <c r="CW535" s="6"/>
      <c r="CX535" s="6"/>
      <c r="CY535" s="6"/>
      <c r="CZ535" s="6"/>
      <c r="DA535" s="6"/>
      <c r="DB535" s="6"/>
    </row>
    <row r="536" spans="2:106" x14ac:dyDescent="0.15">
      <c r="B536" s="12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6"/>
      <c r="BF536" s="14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  <c r="CC536" s="6"/>
      <c r="CD536" s="6"/>
      <c r="CE536" s="6"/>
      <c r="CF536" s="6"/>
      <c r="CG536" s="6"/>
      <c r="CH536" s="6"/>
      <c r="CI536" s="6"/>
      <c r="CJ536" s="6"/>
      <c r="CK536" s="6"/>
      <c r="CL536" s="6"/>
      <c r="CM536" s="6"/>
      <c r="CN536" s="6"/>
      <c r="CO536" s="6"/>
      <c r="CP536" s="6"/>
      <c r="CQ536" s="6"/>
      <c r="CR536" s="6"/>
      <c r="CS536" s="6"/>
      <c r="CT536" s="6"/>
      <c r="CU536" s="6"/>
      <c r="CV536" s="6"/>
      <c r="CW536" s="6"/>
      <c r="CX536" s="6"/>
      <c r="CY536" s="6"/>
      <c r="CZ536" s="6"/>
      <c r="DA536" s="6"/>
      <c r="DB536" s="6"/>
    </row>
    <row r="537" spans="2:106" x14ac:dyDescent="0.15">
      <c r="B537" s="12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6"/>
      <c r="BF537" s="14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  <c r="CC537" s="6"/>
      <c r="CD537" s="6"/>
      <c r="CE537" s="6"/>
      <c r="CF537" s="6"/>
      <c r="CG537" s="6"/>
      <c r="CH537" s="6"/>
      <c r="CI537" s="6"/>
      <c r="CJ537" s="6"/>
      <c r="CK537" s="6"/>
      <c r="CL537" s="6"/>
      <c r="CM537" s="6"/>
      <c r="CN537" s="6"/>
      <c r="CO537" s="6"/>
      <c r="CP537" s="6"/>
      <c r="CQ537" s="6"/>
      <c r="CR537" s="6"/>
      <c r="CS537" s="6"/>
      <c r="CT537" s="6"/>
      <c r="CU537" s="6"/>
      <c r="CV537" s="6"/>
      <c r="CW537" s="6"/>
      <c r="CX537" s="6"/>
      <c r="CY537" s="6"/>
      <c r="CZ537" s="6"/>
      <c r="DA537" s="6"/>
      <c r="DB537" s="6"/>
    </row>
    <row r="538" spans="2:106" x14ac:dyDescent="0.15">
      <c r="B538" s="12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6"/>
      <c r="BF538" s="14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  <c r="CC538" s="6"/>
      <c r="CD538" s="6"/>
      <c r="CE538" s="6"/>
      <c r="CF538" s="6"/>
      <c r="CG538" s="6"/>
      <c r="CH538" s="6"/>
      <c r="CI538" s="6"/>
      <c r="CJ538" s="6"/>
      <c r="CK538" s="6"/>
      <c r="CL538" s="6"/>
      <c r="CM538" s="6"/>
      <c r="CN538" s="6"/>
      <c r="CO538" s="6"/>
      <c r="CP538" s="6"/>
      <c r="CQ538" s="6"/>
      <c r="CR538" s="6"/>
      <c r="CS538" s="6"/>
      <c r="CT538" s="6"/>
      <c r="CU538" s="6"/>
      <c r="CV538" s="6"/>
      <c r="CW538" s="6"/>
      <c r="CX538" s="6"/>
      <c r="CY538" s="6"/>
      <c r="CZ538" s="6"/>
      <c r="DA538" s="6"/>
      <c r="DB538" s="6"/>
    </row>
    <row r="539" spans="2:106" x14ac:dyDescent="0.15">
      <c r="B539" s="12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6"/>
      <c r="BF539" s="14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/>
      <c r="CE539" s="6"/>
      <c r="CF539" s="6"/>
      <c r="CG539" s="6"/>
      <c r="CH539" s="6"/>
      <c r="CI539" s="6"/>
      <c r="CJ539" s="6"/>
      <c r="CK539" s="6"/>
      <c r="CL539" s="6"/>
      <c r="CM539" s="6"/>
      <c r="CN539" s="6"/>
      <c r="CO539" s="6"/>
      <c r="CP539" s="6"/>
      <c r="CQ539" s="6"/>
      <c r="CR539" s="6"/>
      <c r="CS539" s="6"/>
      <c r="CT539" s="6"/>
      <c r="CU539" s="6"/>
      <c r="CV539" s="6"/>
      <c r="CW539" s="6"/>
      <c r="CX539" s="6"/>
      <c r="CY539" s="6"/>
      <c r="CZ539" s="6"/>
      <c r="DA539" s="6"/>
      <c r="DB539" s="6"/>
    </row>
    <row r="540" spans="2:106" x14ac:dyDescent="0.15">
      <c r="B540" s="12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6"/>
      <c r="BF540" s="14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  <c r="CE540" s="6"/>
      <c r="CF540" s="6"/>
      <c r="CG540" s="6"/>
      <c r="CH540" s="6"/>
      <c r="CI540" s="6"/>
      <c r="CJ540" s="6"/>
      <c r="CK540" s="6"/>
      <c r="CL540" s="6"/>
      <c r="CM540" s="6"/>
      <c r="CN540" s="6"/>
      <c r="CO540" s="6"/>
      <c r="CP540" s="6"/>
      <c r="CQ540" s="6"/>
      <c r="CR540" s="6"/>
      <c r="CS540" s="6"/>
      <c r="CT540" s="6"/>
      <c r="CU540" s="6"/>
      <c r="CV540" s="6"/>
      <c r="CW540" s="6"/>
      <c r="CX540" s="6"/>
      <c r="CY540" s="6"/>
      <c r="CZ540" s="6"/>
      <c r="DA540" s="6"/>
      <c r="DB540" s="6"/>
    </row>
    <row r="541" spans="2:106" x14ac:dyDescent="0.15">
      <c r="B541" s="12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6"/>
      <c r="BF541" s="14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  <c r="CG541" s="6"/>
      <c r="CH541" s="6"/>
      <c r="CI541" s="6"/>
      <c r="CJ541" s="6"/>
      <c r="CK541" s="6"/>
      <c r="CL541" s="6"/>
      <c r="CM541" s="6"/>
      <c r="CN541" s="6"/>
      <c r="CO541" s="6"/>
      <c r="CP541" s="6"/>
      <c r="CQ541" s="6"/>
      <c r="CR541" s="6"/>
      <c r="CS541" s="6"/>
      <c r="CT541" s="6"/>
      <c r="CU541" s="6"/>
      <c r="CV541" s="6"/>
      <c r="CW541" s="6"/>
      <c r="CX541" s="6"/>
      <c r="CY541" s="6"/>
      <c r="CZ541" s="6"/>
      <c r="DA541" s="6"/>
      <c r="DB541" s="6"/>
    </row>
    <row r="542" spans="2:106" x14ac:dyDescent="0.15">
      <c r="B542" s="12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6"/>
      <c r="BF542" s="14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  <c r="CE542" s="6"/>
      <c r="CF542" s="6"/>
      <c r="CG542" s="6"/>
      <c r="CH542" s="6"/>
      <c r="CI542" s="6"/>
      <c r="CJ542" s="6"/>
      <c r="CK542" s="6"/>
      <c r="CL542" s="6"/>
      <c r="CM542" s="6"/>
      <c r="CN542" s="6"/>
      <c r="CO542" s="6"/>
      <c r="CP542" s="6"/>
      <c r="CQ542" s="6"/>
      <c r="CR542" s="6"/>
      <c r="CS542" s="6"/>
      <c r="CT542" s="6"/>
      <c r="CU542" s="6"/>
      <c r="CV542" s="6"/>
      <c r="CW542" s="6"/>
      <c r="CX542" s="6"/>
      <c r="CY542" s="6"/>
      <c r="CZ542" s="6"/>
      <c r="DA542" s="6"/>
      <c r="DB542" s="6"/>
    </row>
    <row r="543" spans="2:106" x14ac:dyDescent="0.15">
      <c r="B543" s="12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6"/>
      <c r="BF543" s="14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  <c r="CE543" s="6"/>
      <c r="CF543" s="6"/>
      <c r="CG543" s="6"/>
      <c r="CH543" s="6"/>
      <c r="CI543" s="6"/>
      <c r="CJ543" s="6"/>
      <c r="CK543" s="6"/>
      <c r="CL543" s="6"/>
      <c r="CM543" s="6"/>
      <c r="CN543" s="6"/>
      <c r="CO543" s="6"/>
      <c r="CP543" s="6"/>
      <c r="CQ543" s="6"/>
      <c r="CR543" s="6"/>
      <c r="CS543" s="6"/>
      <c r="CT543" s="6"/>
      <c r="CU543" s="6"/>
      <c r="CV543" s="6"/>
      <c r="CW543" s="6"/>
      <c r="CX543" s="6"/>
      <c r="CY543" s="6"/>
      <c r="CZ543" s="6"/>
      <c r="DA543" s="6"/>
      <c r="DB543" s="6"/>
    </row>
    <row r="544" spans="2:106" x14ac:dyDescent="0.15">
      <c r="B544" s="12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6"/>
      <c r="BF544" s="14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  <c r="CE544" s="6"/>
      <c r="CF544" s="6"/>
      <c r="CG544" s="6"/>
      <c r="CH544" s="6"/>
      <c r="CI544" s="6"/>
      <c r="CJ544" s="6"/>
      <c r="CK544" s="6"/>
      <c r="CL544" s="6"/>
      <c r="CM544" s="6"/>
      <c r="CN544" s="6"/>
      <c r="CO544" s="6"/>
      <c r="CP544" s="6"/>
      <c r="CQ544" s="6"/>
      <c r="CR544" s="6"/>
      <c r="CS544" s="6"/>
      <c r="CT544" s="6"/>
      <c r="CU544" s="6"/>
      <c r="CV544" s="6"/>
      <c r="CW544" s="6"/>
      <c r="CX544" s="6"/>
      <c r="CY544" s="6"/>
      <c r="CZ544" s="6"/>
      <c r="DA544" s="6"/>
      <c r="DB544" s="6"/>
    </row>
    <row r="545" spans="2:106" x14ac:dyDescent="0.15">
      <c r="B545" s="12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6"/>
      <c r="BF545" s="14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/>
      <c r="CE545" s="6"/>
      <c r="CF545" s="6"/>
      <c r="CG545" s="6"/>
      <c r="CH545" s="6"/>
      <c r="CI545" s="6"/>
      <c r="CJ545" s="6"/>
      <c r="CK545" s="6"/>
      <c r="CL545" s="6"/>
      <c r="CM545" s="6"/>
      <c r="CN545" s="6"/>
      <c r="CO545" s="6"/>
      <c r="CP545" s="6"/>
      <c r="CQ545" s="6"/>
      <c r="CR545" s="6"/>
      <c r="CS545" s="6"/>
      <c r="CT545" s="6"/>
      <c r="CU545" s="6"/>
      <c r="CV545" s="6"/>
      <c r="CW545" s="6"/>
      <c r="CX545" s="6"/>
      <c r="CY545" s="6"/>
      <c r="CZ545" s="6"/>
      <c r="DA545" s="6"/>
      <c r="DB545" s="6"/>
    </row>
    <row r="546" spans="2:106" x14ac:dyDescent="0.15">
      <c r="B546" s="12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6"/>
      <c r="BF546" s="14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/>
      <c r="CE546" s="6"/>
      <c r="CF546" s="6"/>
      <c r="CG546" s="6"/>
      <c r="CH546" s="6"/>
      <c r="CI546" s="6"/>
      <c r="CJ546" s="6"/>
      <c r="CK546" s="6"/>
      <c r="CL546" s="6"/>
      <c r="CM546" s="6"/>
      <c r="CN546" s="6"/>
      <c r="CO546" s="6"/>
      <c r="CP546" s="6"/>
      <c r="CQ546" s="6"/>
      <c r="CR546" s="6"/>
      <c r="CS546" s="6"/>
      <c r="CT546" s="6"/>
      <c r="CU546" s="6"/>
      <c r="CV546" s="6"/>
      <c r="CW546" s="6"/>
      <c r="CX546" s="6"/>
      <c r="CY546" s="6"/>
      <c r="CZ546" s="6"/>
      <c r="DA546" s="6"/>
      <c r="DB546" s="6"/>
    </row>
    <row r="547" spans="2:106" x14ac:dyDescent="0.15">
      <c r="B547" s="12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6"/>
      <c r="BF547" s="14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  <c r="CE547" s="6"/>
      <c r="CF547" s="6"/>
      <c r="CG547" s="6"/>
      <c r="CH547" s="6"/>
      <c r="CI547" s="6"/>
      <c r="CJ547" s="6"/>
      <c r="CK547" s="6"/>
      <c r="CL547" s="6"/>
      <c r="CM547" s="6"/>
      <c r="CN547" s="6"/>
      <c r="CO547" s="6"/>
      <c r="CP547" s="6"/>
      <c r="CQ547" s="6"/>
      <c r="CR547" s="6"/>
      <c r="CS547" s="6"/>
      <c r="CT547" s="6"/>
      <c r="CU547" s="6"/>
      <c r="CV547" s="6"/>
      <c r="CW547" s="6"/>
      <c r="CX547" s="6"/>
      <c r="CY547" s="6"/>
      <c r="CZ547" s="6"/>
      <c r="DA547" s="6"/>
      <c r="DB547" s="6"/>
    </row>
    <row r="548" spans="2:106" x14ac:dyDescent="0.15">
      <c r="B548" s="12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6"/>
      <c r="BF548" s="14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  <c r="CD548" s="6"/>
      <c r="CE548" s="6"/>
      <c r="CF548" s="6"/>
      <c r="CG548" s="6"/>
      <c r="CH548" s="6"/>
      <c r="CI548" s="6"/>
      <c r="CJ548" s="6"/>
      <c r="CK548" s="6"/>
      <c r="CL548" s="6"/>
      <c r="CM548" s="6"/>
      <c r="CN548" s="6"/>
      <c r="CO548" s="6"/>
      <c r="CP548" s="6"/>
      <c r="CQ548" s="6"/>
      <c r="CR548" s="6"/>
      <c r="CS548" s="6"/>
      <c r="CT548" s="6"/>
      <c r="CU548" s="6"/>
      <c r="CV548" s="6"/>
      <c r="CW548" s="6"/>
      <c r="CX548" s="6"/>
      <c r="CY548" s="6"/>
      <c r="CZ548" s="6"/>
      <c r="DA548" s="6"/>
      <c r="DB548" s="6"/>
    </row>
    <row r="549" spans="2:106" x14ac:dyDescent="0.15">
      <c r="B549" s="12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6"/>
      <c r="BF549" s="14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  <c r="CD549" s="6"/>
      <c r="CE549" s="6"/>
      <c r="CF549" s="6"/>
      <c r="CG549" s="6"/>
      <c r="CH549" s="6"/>
      <c r="CI549" s="6"/>
      <c r="CJ549" s="6"/>
      <c r="CK549" s="6"/>
      <c r="CL549" s="6"/>
      <c r="CM549" s="6"/>
      <c r="CN549" s="6"/>
      <c r="CO549" s="6"/>
      <c r="CP549" s="6"/>
      <c r="CQ549" s="6"/>
      <c r="CR549" s="6"/>
      <c r="CS549" s="6"/>
      <c r="CT549" s="6"/>
      <c r="CU549" s="6"/>
      <c r="CV549" s="6"/>
      <c r="CW549" s="6"/>
      <c r="CX549" s="6"/>
      <c r="CY549" s="6"/>
      <c r="CZ549" s="6"/>
      <c r="DA549" s="6"/>
      <c r="DB549" s="6"/>
    </row>
    <row r="550" spans="2:106" x14ac:dyDescent="0.15">
      <c r="B550" s="12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6"/>
      <c r="BF550" s="14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  <c r="CD550" s="6"/>
      <c r="CE550" s="6"/>
      <c r="CF550" s="6"/>
      <c r="CG550" s="6"/>
      <c r="CH550" s="6"/>
      <c r="CI550" s="6"/>
      <c r="CJ550" s="6"/>
      <c r="CK550" s="6"/>
      <c r="CL550" s="6"/>
      <c r="CM550" s="6"/>
      <c r="CN550" s="6"/>
      <c r="CO550" s="6"/>
      <c r="CP550" s="6"/>
      <c r="CQ550" s="6"/>
      <c r="CR550" s="6"/>
      <c r="CS550" s="6"/>
      <c r="CT550" s="6"/>
      <c r="CU550" s="6"/>
      <c r="CV550" s="6"/>
      <c r="CW550" s="6"/>
      <c r="CX550" s="6"/>
      <c r="CY550" s="6"/>
      <c r="CZ550" s="6"/>
      <c r="DA550" s="6"/>
      <c r="DB550" s="6"/>
    </row>
    <row r="551" spans="2:106" x14ac:dyDescent="0.15">
      <c r="B551" s="12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6"/>
      <c r="BF551" s="14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  <c r="CE551" s="6"/>
      <c r="CF551" s="6"/>
      <c r="CG551" s="6"/>
      <c r="CH551" s="6"/>
      <c r="CI551" s="6"/>
      <c r="CJ551" s="6"/>
      <c r="CK551" s="6"/>
      <c r="CL551" s="6"/>
      <c r="CM551" s="6"/>
      <c r="CN551" s="6"/>
      <c r="CO551" s="6"/>
      <c r="CP551" s="6"/>
      <c r="CQ551" s="6"/>
      <c r="CR551" s="6"/>
      <c r="CS551" s="6"/>
      <c r="CT551" s="6"/>
      <c r="CU551" s="6"/>
      <c r="CV551" s="6"/>
      <c r="CW551" s="6"/>
      <c r="CX551" s="6"/>
      <c r="CY551" s="6"/>
      <c r="CZ551" s="6"/>
      <c r="DA551" s="6"/>
      <c r="DB551" s="6"/>
    </row>
    <row r="552" spans="2:106" x14ac:dyDescent="0.15">
      <c r="B552" s="12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6"/>
      <c r="BF552" s="14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  <c r="CE552" s="6"/>
      <c r="CF552" s="6"/>
      <c r="CG552" s="6"/>
      <c r="CH552" s="6"/>
      <c r="CI552" s="6"/>
      <c r="CJ552" s="6"/>
      <c r="CK552" s="6"/>
      <c r="CL552" s="6"/>
      <c r="CM552" s="6"/>
      <c r="CN552" s="6"/>
      <c r="CO552" s="6"/>
      <c r="CP552" s="6"/>
      <c r="CQ552" s="6"/>
      <c r="CR552" s="6"/>
      <c r="CS552" s="6"/>
      <c r="CT552" s="6"/>
      <c r="CU552" s="6"/>
      <c r="CV552" s="6"/>
      <c r="CW552" s="6"/>
      <c r="CX552" s="6"/>
      <c r="CY552" s="6"/>
      <c r="CZ552" s="6"/>
      <c r="DA552" s="6"/>
      <c r="DB552" s="6"/>
    </row>
    <row r="553" spans="2:106" x14ac:dyDescent="0.15">
      <c r="B553" s="12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6"/>
      <c r="BF553" s="14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  <c r="CD553" s="6"/>
      <c r="CE553" s="6"/>
      <c r="CF553" s="6"/>
      <c r="CG553" s="6"/>
      <c r="CH553" s="6"/>
      <c r="CI553" s="6"/>
      <c r="CJ553" s="6"/>
      <c r="CK553" s="6"/>
      <c r="CL553" s="6"/>
      <c r="CM553" s="6"/>
      <c r="CN553" s="6"/>
      <c r="CO553" s="6"/>
      <c r="CP553" s="6"/>
      <c r="CQ553" s="6"/>
      <c r="CR553" s="6"/>
      <c r="CS553" s="6"/>
      <c r="CT553" s="6"/>
      <c r="CU553" s="6"/>
      <c r="CV553" s="6"/>
      <c r="CW553" s="6"/>
      <c r="CX553" s="6"/>
      <c r="CY553" s="6"/>
      <c r="CZ553" s="6"/>
      <c r="DA553" s="6"/>
      <c r="DB553" s="6"/>
    </row>
    <row r="554" spans="2:106" x14ac:dyDescent="0.15">
      <c r="B554" s="12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6"/>
      <c r="BF554" s="14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/>
      <c r="CC554" s="6"/>
      <c r="CD554" s="6"/>
      <c r="CE554" s="6"/>
      <c r="CF554" s="6"/>
      <c r="CG554" s="6"/>
      <c r="CH554" s="6"/>
      <c r="CI554" s="6"/>
      <c r="CJ554" s="6"/>
      <c r="CK554" s="6"/>
      <c r="CL554" s="6"/>
      <c r="CM554" s="6"/>
      <c r="CN554" s="6"/>
      <c r="CO554" s="6"/>
      <c r="CP554" s="6"/>
      <c r="CQ554" s="6"/>
      <c r="CR554" s="6"/>
      <c r="CS554" s="6"/>
      <c r="CT554" s="6"/>
      <c r="CU554" s="6"/>
      <c r="CV554" s="6"/>
      <c r="CW554" s="6"/>
      <c r="CX554" s="6"/>
      <c r="CY554" s="6"/>
      <c r="CZ554" s="6"/>
      <c r="DA554" s="6"/>
      <c r="DB554" s="6"/>
    </row>
    <row r="555" spans="2:106" x14ac:dyDescent="0.15">
      <c r="B555" s="12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6"/>
      <c r="BF555" s="14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  <c r="CC555" s="6"/>
      <c r="CD555" s="6"/>
      <c r="CE555" s="6"/>
      <c r="CF555" s="6"/>
      <c r="CG555" s="6"/>
      <c r="CH555" s="6"/>
      <c r="CI555" s="6"/>
      <c r="CJ555" s="6"/>
      <c r="CK555" s="6"/>
      <c r="CL555" s="6"/>
      <c r="CM555" s="6"/>
      <c r="CN555" s="6"/>
      <c r="CO555" s="6"/>
      <c r="CP555" s="6"/>
      <c r="CQ555" s="6"/>
      <c r="CR555" s="6"/>
      <c r="CS555" s="6"/>
      <c r="CT555" s="6"/>
      <c r="CU555" s="6"/>
      <c r="CV555" s="6"/>
      <c r="CW555" s="6"/>
      <c r="CX555" s="6"/>
      <c r="CY555" s="6"/>
      <c r="CZ555" s="6"/>
      <c r="DA555" s="6"/>
      <c r="DB555" s="6"/>
    </row>
    <row r="556" spans="2:106" x14ac:dyDescent="0.15">
      <c r="B556" s="12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6"/>
      <c r="BF556" s="14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  <c r="CB556" s="6"/>
      <c r="CC556" s="6"/>
      <c r="CD556" s="6"/>
      <c r="CE556" s="6"/>
      <c r="CF556" s="6"/>
      <c r="CG556" s="6"/>
      <c r="CH556" s="6"/>
      <c r="CI556" s="6"/>
      <c r="CJ556" s="6"/>
      <c r="CK556" s="6"/>
      <c r="CL556" s="6"/>
      <c r="CM556" s="6"/>
      <c r="CN556" s="6"/>
      <c r="CO556" s="6"/>
      <c r="CP556" s="6"/>
      <c r="CQ556" s="6"/>
      <c r="CR556" s="6"/>
      <c r="CS556" s="6"/>
      <c r="CT556" s="6"/>
      <c r="CU556" s="6"/>
      <c r="CV556" s="6"/>
      <c r="CW556" s="6"/>
      <c r="CX556" s="6"/>
      <c r="CY556" s="6"/>
      <c r="CZ556" s="6"/>
      <c r="DA556" s="6"/>
      <c r="DB556" s="6"/>
    </row>
    <row r="557" spans="2:106" x14ac:dyDescent="0.15">
      <c r="B557" s="12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6"/>
      <c r="BF557" s="14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/>
      <c r="CE557" s="6"/>
      <c r="CF557" s="6"/>
      <c r="CG557" s="6"/>
      <c r="CH557" s="6"/>
      <c r="CI557" s="6"/>
      <c r="CJ557" s="6"/>
      <c r="CK557" s="6"/>
      <c r="CL557" s="6"/>
      <c r="CM557" s="6"/>
      <c r="CN557" s="6"/>
      <c r="CO557" s="6"/>
      <c r="CP557" s="6"/>
      <c r="CQ557" s="6"/>
      <c r="CR557" s="6"/>
      <c r="CS557" s="6"/>
      <c r="CT557" s="6"/>
      <c r="CU557" s="6"/>
      <c r="CV557" s="6"/>
      <c r="CW557" s="6"/>
      <c r="CX557" s="6"/>
      <c r="CY557" s="6"/>
      <c r="CZ557" s="6"/>
      <c r="DA557" s="6"/>
      <c r="DB557" s="6"/>
    </row>
    <row r="558" spans="2:106" x14ac:dyDescent="0.15">
      <c r="B558" s="12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6"/>
      <c r="BF558" s="14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/>
      <c r="CC558" s="6"/>
      <c r="CD558" s="6"/>
      <c r="CE558" s="6"/>
      <c r="CF558" s="6"/>
      <c r="CG558" s="6"/>
      <c r="CH558" s="6"/>
      <c r="CI558" s="6"/>
      <c r="CJ558" s="6"/>
      <c r="CK558" s="6"/>
      <c r="CL558" s="6"/>
      <c r="CM558" s="6"/>
      <c r="CN558" s="6"/>
      <c r="CO558" s="6"/>
      <c r="CP558" s="6"/>
      <c r="CQ558" s="6"/>
      <c r="CR558" s="6"/>
      <c r="CS558" s="6"/>
      <c r="CT558" s="6"/>
      <c r="CU558" s="6"/>
      <c r="CV558" s="6"/>
      <c r="CW558" s="6"/>
      <c r="CX558" s="6"/>
      <c r="CY558" s="6"/>
      <c r="CZ558" s="6"/>
      <c r="DA558" s="6"/>
      <c r="DB558" s="6"/>
    </row>
    <row r="559" spans="2:106" x14ac:dyDescent="0.15">
      <c r="B559" s="12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6"/>
      <c r="BF559" s="14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  <c r="CB559" s="6"/>
      <c r="CC559" s="6"/>
      <c r="CD559" s="6"/>
      <c r="CE559" s="6"/>
      <c r="CF559" s="6"/>
      <c r="CG559" s="6"/>
      <c r="CH559" s="6"/>
      <c r="CI559" s="6"/>
      <c r="CJ559" s="6"/>
      <c r="CK559" s="6"/>
      <c r="CL559" s="6"/>
      <c r="CM559" s="6"/>
      <c r="CN559" s="6"/>
      <c r="CO559" s="6"/>
      <c r="CP559" s="6"/>
      <c r="CQ559" s="6"/>
      <c r="CR559" s="6"/>
      <c r="CS559" s="6"/>
      <c r="CT559" s="6"/>
      <c r="CU559" s="6"/>
      <c r="CV559" s="6"/>
      <c r="CW559" s="6"/>
      <c r="CX559" s="6"/>
      <c r="CY559" s="6"/>
      <c r="CZ559" s="6"/>
      <c r="DA559" s="6"/>
      <c r="DB559" s="6"/>
    </row>
    <row r="560" spans="2:106" x14ac:dyDescent="0.15">
      <c r="B560" s="12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6"/>
      <c r="BF560" s="14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  <c r="CB560" s="6"/>
      <c r="CC560" s="6"/>
      <c r="CD560" s="6"/>
      <c r="CE560" s="6"/>
      <c r="CF560" s="6"/>
      <c r="CG560" s="6"/>
      <c r="CH560" s="6"/>
      <c r="CI560" s="6"/>
      <c r="CJ560" s="6"/>
      <c r="CK560" s="6"/>
      <c r="CL560" s="6"/>
      <c r="CM560" s="6"/>
      <c r="CN560" s="6"/>
      <c r="CO560" s="6"/>
      <c r="CP560" s="6"/>
      <c r="CQ560" s="6"/>
      <c r="CR560" s="6"/>
      <c r="CS560" s="6"/>
      <c r="CT560" s="6"/>
      <c r="CU560" s="6"/>
      <c r="CV560" s="6"/>
      <c r="CW560" s="6"/>
      <c r="CX560" s="6"/>
      <c r="CY560" s="6"/>
      <c r="CZ560" s="6"/>
      <c r="DA560" s="6"/>
      <c r="DB560" s="6"/>
    </row>
    <row r="561" spans="2:106" x14ac:dyDescent="0.15">
      <c r="B561" s="12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6"/>
      <c r="BF561" s="14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  <c r="CB561" s="6"/>
      <c r="CC561" s="6"/>
      <c r="CD561" s="6"/>
      <c r="CE561" s="6"/>
      <c r="CF561" s="6"/>
      <c r="CG561" s="6"/>
      <c r="CH561" s="6"/>
      <c r="CI561" s="6"/>
      <c r="CJ561" s="6"/>
      <c r="CK561" s="6"/>
      <c r="CL561" s="6"/>
      <c r="CM561" s="6"/>
      <c r="CN561" s="6"/>
      <c r="CO561" s="6"/>
      <c r="CP561" s="6"/>
      <c r="CQ561" s="6"/>
      <c r="CR561" s="6"/>
      <c r="CS561" s="6"/>
      <c r="CT561" s="6"/>
      <c r="CU561" s="6"/>
      <c r="CV561" s="6"/>
      <c r="CW561" s="6"/>
      <c r="CX561" s="6"/>
      <c r="CY561" s="6"/>
      <c r="CZ561" s="6"/>
      <c r="DA561" s="6"/>
      <c r="DB561" s="6"/>
    </row>
    <row r="562" spans="2:106" x14ac:dyDescent="0.15">
      <c r="B562" s="12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6"/>
      <c r="BF562" s="14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  <c r="CB562" s="6"/>
      <c r="CC562" s="6"/>
      <c r="CD562" s="6"/>
      <c r="CE562" s="6"/>
      <c r="CF562" s="6"/>
      <c r="CG562" s="6"/>
      <c r="CH562" s="6"/>
      <c r="CI562" s="6"/>
      <c r="CJ562" s="6"/>
      <c r="CK562" s="6"/>
      <c r="CL562" s="6"/>
      <c r="CM562" s="6"/>
      <c r="CN562" s="6"/>
      <c r="CO562" s="6"/>
      <c r="CP562" s="6"/>
      <c r="CQ562" s="6"/>
      <c r="CR562" s="6"/>
      <c r="CS562" s="6"/>
      <c r="CT562" s="6"/>
      <c r="CU562" s="6"/>
      <c r="CV562" s="6"/>
      <c r="CW562" s="6"/>
      <c r="CX562" s="6"/>
      <c r="CY562" s="6"/>
      <c r="CZ562" s="6"/>
      <c r="DA562" s="6"/>
      <c r="DB562" s="6"/>
    </row>
    <row r="563" spans="2:106" x14ac:dyDescent="0.15">
      <c r="B563" s="12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6"/>
      <c r="BF563" s="14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  <c r="CG563" s="6"/>
      <c r="CH563" s="6"/>
      <c r="CI563" s="6"/>
      <c r="CJ563" s="6"/>
      <c r="CK563" s="6"/>
      <c r="CL563" s="6"/>
      <c r="CM563" s="6"/>
      <c r="CN563" s="6"/>
      <c r="CO563" s="6"/>
      <c r="CP563" s="6"/>
      <c r="CQ563" s="6"/>
      <c r="CR563" s="6"/>
      <c r="CS563" s="6"/>
      <c r="CT563" s="6"/>
      <c r="CU563" s="6"/>
      <c r="CV563" s="6"/>
      <c r="CW563" s="6"/>
      <c r="CX563" s="6"/>
      <c r="CY563" s="6"/>
      <c r="CZ563" s="6"/>
      <c r="DA563" s="6"/>
      <c r="DB563" s="6"/>
    </row>
    <row r="564" spans="2:106" x14ac:dyDescent="0.15">
      <c r="B564" s="12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6"/>
      <c r="BF564" s="14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  <c r="CG564" s="6"/>
      <c r="CH564" s="6"/>
      <c r="CI564" s="6"/>
      <c r="CJ564" s="6"/>
      <c r="CK564" s="6"/>
      <c r="CL564" s="6"/>
      <c r="CM564" s="6"/>
      <c r="CN564" s="6"/>
      <c r="CO564" s="6"/>
      <c r="CP564" s="6"/>
      <c r="CQ564" s="6"/>
      <c r="CR564" s="6"/>
      <c r="CS564" s="6"/>
      <c r="CT564" s="6"/>
      <c r="CU564" s="6"/>
      <c r="CV564" s="6"/>
      <c r="CW564" s="6"/>
      <c r="CX564" s="6"/>
      <c r="CY564" s="6"/>
      <c r="CZ564" s="6"/>
      <c r="DA564" s="6"/>
      <c r="DB564" s="6"/>
    </row>
    <row r="565" spans="2:106" x14ac:dyDescent="0.15">
      <c r="B565" s="12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6"/>
      <c r="BF565" s="14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/>
      <c r="CC565" s="6"/>
      <c r="CD565" s="6"/>
      <c r="CE565" s="6"/>
      <c r="CF565" s="6"/>
      <c r="CG565" s="6"/>
      <c r="CH565" s="6"/>
      <c r="CI565" s="6"/>
      <c r="CJ565" s="6"/>
      <c r="CK565" s="6"/>
      <c r="CL565" s="6"/>
      <c r="CM565" s="6"/>
      <c r="CN565" s="6"/>
      <c r="CO565" s="6"/>
      <c r="CP565" s="6"/>
      <c r="CQ565" s="6"/>
      <c r="CR565" s="6"/>
      <c r="CS565" s="6"/>
      <c r="CT565" s="6"/>
      <c r="CU565" s="6"/>
      <c r="CV565" s="6"/>
      <c r="CW565" s="6"/>
      <c r="CX565" s="6"/>
      <c r="CY565" s="6"/>
      <c r="CZ565" s="6"/>
      <c r="DA565" s="6"/>
      <c r="DB565" s="6"/>
    </row>
    <row r="566" spans="2:106" x14ac:dyDescent="0.15">
      <c r="B566" s="12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6"/>
      <c r="BF566" s="14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/>
      <c r="CC566" s="6"/>
      <c r="CD566" s="6"/>
      <c r="CE566" s="6"/>
      <c r="CF566" s="6"/>
      <c r="CG566" s="6"/>
      <c r="CH566" s="6"/>
      <c r="CI566" s="6"/>
      <c r="CJ566" s="6"/>
      <c r="CK566" s="6"/>
      <c r="CL566" s="6"/>
      <c r="CM566" s="6"/>
      <c r="CN566" s="6"/>
      <c r="CO566" s="6"/>
      <c r="CP566" s="6"/>
      <c r="CQ566" s="6"/>
      <c r="CR566" s="6"/>
      <c r="CS566" s="6"/>
      <c r="CT566" s="6"/>
      <c r="CU566" s="6"/>
      <c r="CV566" s="6"/>
      <c r="CW566" s="6"/>
      <c r="CX566" s="6"/>
      <c r="CY566" s="6"/>
      <c r="CZ566" s="6"/>
      <c r="DA566" s="6"/>
      <c r="DB566" s="6"/>
    </row>
    <row r="567" spans="2:106" x14ac:dyDescent="0.15">
      <c r="B567" s="12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6"/>
      <c r="BF567" s="14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/>
      <c r="CC567" s="6"/>
      <c r="CD567" s="6"/>
      <c r="CE567" s="6"/>
      <c r="CF567" s="6"/>
      <c r="CG567" s="6"/>
      <c r="CH567" s="6"/>
      <c r="CI567" s="6"/>
      <c r="CJ567" s="6"/>
      <c r="CK567" s="6"/>
      <c r="CL567" s="6"/>
      <c r="CM567" s="6"/>
      <c r="CN567" s="6"/>
      <c r="CO567" s="6"/>
      <c r="CP567" s="6"/>
      <c r="CQ567" s="6"/>
      <c r="CR567" s="6"/>
      <c r="CS567" s="6"/>
      <c r="CT567" s="6"/>
      <c r="CU567" s="6"/>
      <c r="CV567" s="6"/>
      <c r="CW567" s="6"/>
      <c r="CX567" s="6"/>
      <c r="CY567" s="6"/>
      <c r="CZ567" s="6"/>
      <c r="DA567" s="6"/>
      <c r="DB567" s="6"/>
    </row>
    <row r="568" spans="2:106" x14ac:dyDescent="0.15">
      <c r="B568" s="12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6"/>
      <c r="BF568" s="14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/>
      <c r="CC568" s="6"/>
      <c r="CD568" s="6"/>
      <c r="CE568" s="6"/>
      <c r="CF568" s="6"/>
      <c r="CG568" s="6"/>
      <c r="CH568" s="6"/>
      <c r="CI568" s="6"/>
      <c r="CJ568" s="6"/>
      <c r="CK568" s="6"/>
      <c r="CL568" s="6"/>
      <c r="CM568" s="6"/>
      <c r="CN568" s="6"/>
      <c r="CO568" s="6"/>
      <c r="CP568" s="6"/>
      <c r="CQ568" s="6"/>
      <c r="CR568" s="6"/>
      <c r="CS568" s="6"/>
      <c r="CT568" s="6"/>
      <c r="CU568" s="6"/>
      <c r="CV568" s="6"/>
      <c r="CW568" s="6"/>
      <c r="CX568" s="6"/>
      <c r="CY568" s="6"/>
      <c r="CZ568" s="6"/>
      <c r="DA568" s="6"/>
      <c r="DB568" s="6"/>
    </row>
    <row r="569" spans="2:106" x14ac:dyDescent="0.15">
      <c r="B569" s="12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6"/>
      <c r="BF569" s="14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/>
      <c r="CC569" s="6"/>
      <c r="CD569" s="6"/>
      <c r="CE569" s="6"/>
      <c r="CF569" s="6"/>
      <c r="CG569" s="6"/>
      <c r="CH569" s="6"/>
      <c r="CI569" s="6"/>
      <c r="CJ569" s="6"/>
      <c r="CK569" s="6"/>
      <c r="CL569" s="6"/>
      <c r="CM569" s="6"/>
      <c r="CN569" s="6"/>
      <c r="CO569" s="6"/>
      <c r="CP569" s="6"/>
      <c r="CQ569" s="6"/>
      <c r="CR569" s="6"/>
      <c r="CS569" s="6"/>
      <c r="CT569" s="6"/>
      <c r="CU569" s="6"/>
      <c r="CV569" s="6"/>
      <c r="CW569" s="6"/>
      <c r="CX569" s="6"/>
      <c r="CY569" s="6"/>
      <c r="CZ569" s="6"/>
      <c r="DA569" s="6"/>
      <c r="DB569" s="6"/>
    </row>
    <row r="570" spans="2:106" x14ac:dyDescent="0.15">
      <c r="B570" s="12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6"/>
      <c r="BF570" s="14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  <c r="CE570" s="6"/>
      <c r="CF570" s="6"/>
      <c r="CG570" s="6"/>
      <c r="CH570" s="6"/>
      <c r="CI570" s="6"/>
      <c r="CJ570" s="6"/>
      <c r="CK570" s="6"/>
      <c r="CL570" s="6"/>
      <c r="CM570" s="6"/>
      <c r="CN570" s="6"/>
      <c r="CO570" s="6"/>
      <c r="CP570" s="6"/>
      <c r="CQ570" s="6"/>
      <c r="CR570" s="6"/>
      <c r="CS570" s="6"/>
      <c r="CT570" s="6"/>
      <c r="CU570" s="6"/>
      <c r="CV570" s="6"/>
      <c r="CW570" s="6"/>
      <c r="CX570" s="6"/>
      <c r="CY570" s="6"/>
      <c r="CZ570" s="6"/>
      <c r="DA570" s="6"/>
      <c r="DB570" s="6"/>
    </row>
    <row r="571" spans="2:106" x14ac:dyDescent="0.15">
      <c r="B571" s="12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6"/>
      <c r="BF571" s="14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/>
      <c r="CC571" s="6"/>
      <c r="CD571" s="6"/>
      <c r="CE571" s="6"/>
      <c r="CF571" s="6"/>
      <c r="CG571" s="6"/>
      <c r="CH571" s="6"/>
      <c r="CI571" s="6"/>
      <c r="CJ571" s="6"/>
      <c r="CK571" s="6"/>
      <c r="CL571" s="6"/>
      <c r="CM571" s="6"/>
      <c r="CN571" s="6"/>
      <c r="CO571" s="6"/>
      <c r="CP571" s="6"/>
      <c r="CQ571" s="6"/>
      <c r="CR571" s="6"/>
      <c r="CS571" s="6"/>
      <c r="CT571" s="6"/>
      <c r="CU571" s="6"/>
      <c r="CV571" s="6"/>
      <c r="CW571" s="6"/>
      <c r="CX571" s="6"/>
      <c r="CY571" s="6"/>
      <c r="CZ571" s="6"/>
      <c r="DA571" s="6"/>
      <c r="DB571" s="6"/>
    </row>
    <row r="572" spans="2:106" x14ac:dyDescent="0.15">
      <c r="B572" s="12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6"/>
      <c r="BF572" s="14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  <c r="CC572" s="6"/>
      <c r="CD572" s="6"/>
      <c r="CE572" s="6"/>
      <c r="CF572" s="6"/>
      <c r="CG572" s="6"/>
      <c r="CH572" s="6"/>
      <c r="CI572" s="6"/>
      <c r="CJ572" s="6"/>
      <c r="CK572" s="6"/>
      <c r="CL572" s="6"/>
      <c r="CM572" s="6"/>
      <c r="CN572" s="6"/>
      <c r="CO572" s="6"/>
      <c r="CP572" s="6"/>
      <c r="CQ572" s="6"/>
      <c r="CR572" s="6"/>
      <c r="CS572" s="6"/>
      <c r="CT572" s="6"/>
      <c r="CU572" s="6"/>
      <c r="CV572" s="6"/>
      <c r="CW572" s="6"/>
      <c r="CX572" s="6"/>
      <c r="CY572" s="6"/>
      <c r="CZ572" s="6"/>
      <c r="DA572" s="6"/>
      <c r="DB572" s="6"/>
    </row>
    <row r="573" spans="2:106" x14ac:dyDescent="0.15">
      <c r="B573" s="12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6"/>
      <c r="BF573" s="14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  <c r="CC573" s="6"/>
      <c r="CD573" s="6"/>
      <c r="CE573" s="6"/>
      <c r="CF573" s="6"/>
      <c r="CG573" s="6"/>
      <c r="CH573" s="6"/>
      <c r="CI573" s="6"/>
      <c r="CJ573" s="6"/>
      <c r="CK573" s="6"/>
      <c r="CL573" s="6"/>
      <c r="CM573" s="6"/>
      <c r="CN573" s="6"/>
      <c r="CO573" s="6"/>
      <c r="CP573" s="6"/>
      <c r="CQ573" s="6"/>
      <c r="CR573" s="6"/>
      <c r="CS573" s="6"/>
      <c r="CT573" s="6"/>
      <c r="CU573" s="6"/>
      <c r="CV573" s="6"/>
      <c r="CW573" s="6"/>
      <c r="CX573" s="6"/>
      <c r="CY573" s="6"/>
      <c r="CZ573" s="6"/>
      <c r="DA573" s="6"/>
      <c r="DB573" s="6"/>
    </row>
    <row r="574" spans="2:106" x14ac:dyDescent="0.15">
      <c r="B574" s="12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6"/>
      <c r="BF574" s="14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  <c r="CC574" s="6"/>
      <c r="CD574" s="6"/>
      <c r="CE574" s="6"/>
      <c r="CF574" s="6"/>
      <c r="CG574" s="6"/>
      <c r="CH574" s="6"/>
      <c r="CI574" s="6"/>
      <c r="CJ574" s="6"/>
      <c r="CK574" s="6"/>
      <c r="CL574" s="6"/>
      <c r="CM574" s="6"/>
      <c r="CN574" s="6"/>
      <c r="CO574" s="6"/>
      <c r="CP574" s="6"/>
      <c r="CQ574" s="6"/>
      <c r="CR574" s="6"/>
      <c r="CS574" s="6"/>
      <c r="CT574" s="6"/>
      <c r="CU574" s="6"/>
      <c r="CV574" s="6"/>
      <c r="CW574" s="6"/>
      <c r="CX574" s="6"/>
      <c r="CY574" s="6"/>
      <c r="CZ574" s="6"/>
      <c r="DA574" s="6"/>
      <c r="DB574" s="6"/>
    </row>
    <row r="575" spans="2:106" x14ac:dyDescent="0.15">
      <c r="B575" s="12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6"/>
      <c r="BF575" s="14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/>
      <c r="CC575" s="6"/>
      <c r="CD575" s="6"/>
      <c r="CE575" s="6"/>
      <c r="CF575" s="6"/>
      <c r="CG575" s="6"/>
      <c r="CH575" s="6"/>
      <c r="CI575" s="6"/>
      <c r="CJ575" s="6"/>
      <c r="CK575" s="6"/>
      <c r="CL575" s="6"/>
      <c r="CM575" s="6"/>
      <c r="CN575" s="6"/>
      <c r="CO575" s="6"/>
      <c r="CP575" s="6"/>
      <c r="CQ575" s="6"/>
      <c r="CR575" s="6"/>
      <c r="CS575" s="6"/>
      <c r="CT575" s="6"/>
      <c r="CU575" s="6"/>
      <c r="CV575" s="6"/>
      <c r="CW575" s="6"/>
      <c r="CX575" s="6"/>
      <c r="CY575" s="6"/>
      <c r="CZ575" s="6"/>
      <c r="DA575" s="6"/>
      <c r="DB575" s="6"/>
    </row>
    <row r="576" spans="2:106" x14ac:dyDescent="0.15">
      <c r="B576" s="12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6"/>
      <c r="BF576" s="14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6"/>
      <c r="CC576" s="6"/>
      <c r="CD576" s="6"/>
      <c r="CE576" s="6"/>
      <c r="CF576" s="6"/>
      <c r="CG576" s="6"/>
      <c r="CH576" s="6"/>
      <c r="CI576" s="6"/>
      <c r="CJ576" s="6"/>
      <c r="CK576" s="6"/>
      <c r="CL576" s="6"/>
      <c r="CM576" s="6"/>
      <c r="CN576" s="6"/>
      <c r="CO576" s="6"/>
      <c r="CP576" s="6"/>
      <c r="CQ576" s="6"/>
      <c r="CR576" s="6"/>
      <c r="CS576" s="6"/>
      <c r="CT576" s="6"/>
      <c r="CU576" s="6"/>
      <c r="CV576" s="6"/>
      <c r="CW576" s="6"/>
      <c r="CX576" s="6"/>
      <c r="CY576" s="6"/>
      <c r="CZ576" s="6"/>
      <c r="DA576" s="6"/>
      <c r="DB576" s="6"/>
    </row>
    <row r="577" spans="2:106" x14ac:dyDescent="0.15">
      <c r="B577" s="12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6"/>
      <c r="BF577" s="14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/>
      <c r="CC577" s="6"/>
      <c r="CD577" s="6"/>
      <c r="CE577" s="6"/>
      <c r="CF577" s="6"/>
      <c r="CG577" s="6"/>
      <c r="CH577" s="6"/>
      <c r="CI577" s="6"/>
      <c r="CJ577" s="6"/>
      <c r="CK577" s="6"/>
      <c r="CL577" s="6"/>
      <c r="CM577" s="6"/>
      <c r="CN577" s="6"/>
      <c r="CO577" s="6"/>
      <c r="CP577" s="6"/>
      <c r="CQ577" s="6"/>
      <c r="CR577" s="6"/>
      <c r="CS577" s="6"/>
      <c r="CT577" s="6"/>
      <c r="CU577" s="6"/>
      <c r="CV577" s="6"/>
      <c r="CW577" s="6"/>
      <c r="CX577" s="6"/>
      <c r="CY577" s="6"/>
      <c r="CZ577" s="6"/>
      <c r="DA577" s="6"/>
      <c r="DB577" s="6"/>
    </row>
    <row r="578" spans="2:106" x14ac:dyDescent="0.15">
      <c r="B578" s="12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6"/>
      <c r="BF578" s="14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  <c r="CB578" s="6"/>
      <c r="CC578" s="6"/>
      <c r="CD578" s="6"/>
      <c r="CE578" s="6"/>
      <c r="CF578" s="6"/>
      <c r="CG578" s="6"/>
      <c r="CH578" s="6"/>
      <c r="CI578" s="6"/>
      <c r="CJ578" s="6"/>
      <c r="CK578" s="6"/>
      <c r="CL578" s="6"/>
      <c r="CM578" s="6"/>
      <c r="CN578" s="6"/>
      <c r="CO578" s="6"/>
      <c r="CP578" s="6"/>
      <c r="CQ578" s="6"/>
      <c r="CR578" s="6"/>
      <c r="CS578" s="6"/>
      <c r="CT578" s="6"/>
      <c r="CU578" s="6"/>
      <c r="CV578" s="6"/>
      <c r="CW578" s="6"/>
      <c r="CX578" s="6"/>
      <c r="CY578" s="6"/>
      <c r="CZ578" s="6"/>
      <c r="DA578" s="6"/>
      <c r="DB578" s="6"/>
    </row>
    <row r="579" spans="2:106" x14ac:dyDescent="0.15">
      <c r="B579" s="12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6"/>
      <c r="BF579" s="14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/>
      <c r="CC579" s="6"/>
      <c r="CD579" s="6"/>
      <c r="CE579" s="6"/>
      <c r="CF579" s="6"/>
      <c r="CG579" s="6"/>
      <c r="CH579" s="6"/>
      <c r="CI579" s="6"/>
      <c r="CJ579" s="6"/>
      <c r="CK579" s="6"/>
      <c r="CL579" s="6"/>
      <c r="CM579" s="6"/>
      <c r="CN579" s="6"/>
      <c r="CO579" s="6"/>
      <c r="CP579" s="6"/>
      <c r="CQ579" s="6"/>
      <c r="CR579" s="6"/>
      <c r="CS579" s="6"/>
      <c r="CT579" s="6"/>
      <c r="CU579" s="6"/>
      <c r="CV579" s="6"/>
      <c r="CW579" s="6"/>
      <c r="CX579" s="6"/>
      <c r="CY579" s="6"/>
      <c r="CZ579" s="6"/>
      <c r="DA579" s="6"/>
      <c r="DB579" s="6"/>
    </row>
    <row r="580" spans="2:106" x14ac:dyDescent="0.15">
      <c r="B580" s="12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6"/>
      <c r="BF580" s="14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6"/>
      <c r="CM580" s="6"/>
      <c r="CN580" s="6"/>
      <c r="CO580" s="6"/>
      <c r="CP580" s="6"/>
      <c r="CQ580" s="6"/>
      <c r="CR580" s="6"/>
      <c r="CS580" s="6"/>
      <c r="CT580" s="6"/>
      <c r="CU580" s="6"/>
      <c r="CV580" s="6"/>
      <c r="CW580" s="6"/>
      <c r="CX580" s="6"/>
      <c r="CY580" s="6"/>
      <c r="CZ580" s="6"/>
      <c r="DA580" s="6"/>
      <c r="DB580" s="6"/>
    </row>
    <row r="581" spans="2:106" x14ac:dyDescent="0.15">
      <c r="B581" s="12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6"/>
      <c r="BF581" s="14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  <c r="CG581" s="6"/>
      <c r="CH581" s="6"/>
      <c r="CI581" s="6"/>
      <c r="CJ581" s="6"/>
      <c r="CK581" s="6"/>
      <c r="CL581" s="6"/>
      <c r="CM581" s="6"/>
      <c r="CN581" s="6"/>
      <c r="CO581" s="6"/>
      <c r="CP581" s="6"/>
      <c r="CQ581" s="6"/>
      <c r="CR581" s="6"/>
      <c r="CS581" s="6"/>
      <c r="CT581" s="6"/>
      <c r="CU581" s="6"/>
      <c r="CV581" s="6"/>
      <c r="CW581" s="6"/>
      <c r="CX581" s="6"/>
      <c r="CY581" s="6"/>
      <c r="CZ581" s="6"/>
      <c r="DA581" s="6"/>
      <c r="DB581" s="6"/>
    </row>
    <row r="582" spans="2:106" x14ac:dyDescent="0.15">
      <c r="B582" s="12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6"/>
      <c r="BF582" s="14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  <c r="CB582" s="6"/>
      <c r="CC582" s="6"/>
      <c r="CD582" s="6"/>
      <c r="CE582" s="6"/>
      <c r="CF582" s="6"/>
      <c r="CG582" s="6"/>
      <c r="CH582" s="6"/>
      <c r="CI582" s="6"/>
      <c r="CJ582" s="6"/>
      <c r="CK582" s="6"/>
      <c r="CL582" s="6"/>
      <c r="CM582" s="6"/>
      <c r="CN582" s="6"/>
      <c r="CO582" s="6"/>
      <c r="CP582" s="6"/>
      <c r="CQ582" s="6"/>
      <c r="CR582" s="6"/>
      <c r="CS582" s="6"/>
      <c r="CT582" s="6"/>
      <c r="CU582" s="6"/>
      <c r="CV582" s="6"/>
      <c r="CW582" s="6"/>
      <c r="CX582" s="6"/>
      <c r="CY582" s="6"/>
      <c r="CZ582" s="6"/>
      <c r="DA582" s="6"/>
      <c r="DB582" s="6"/>
    </row>
    <row r="583" spans="2:106" x14ac:dyDescent="0.15">
      <c r="B583" s="12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6"/>
      <c r="BF583" s="14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  <c r="CB583" s="6"/>
      <c r="CC583" s="6"/>
      <c r="CD583" s="6"/>
      <c r="CE583" s="6"/>
      <c r="CF583" s="6"/>
      <c r="CG583" s="6"/>
      <c r="CH583" s="6"/>
      <c r="CI583" s="6"/>
      <c r="CJ583" s="6"/>
      <c r="CK583" s="6"/>
      <c r="CL583" s="6"/>
      <c r="CM583" s="6"/>
      <c r="CN583" s="6"/>
      <c r="CO583" s="6"/>
      <c r="CP583" s="6"/>
      <c r="CQ583" s="6"/>
      <c r="CR583" s="6"/>
      <c r="CS583" s="6"/>
      <c r="CT583" s="6"/>
      <c r="CU583" s="6"/>
      <c r="CV583" s="6"/>
      <c r="CW583" s="6"/>
      <c r="CX583" s="6"/>
      <c r="CY583" s="6"/>
      <c r="CZ583" s="6"/>
      <c r="DA583" s="6"/>
      <c r="DB583" s="6"/>
    </row>
    <row r="584" spans="2:106" x14ac:dyDescent="0.15">
      <c r="B584" s="12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6"/>
      <c r="BF584" s="14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  <c r="CB584" s="6"/>
      <c r="CC584" s="6"/>
      <c r="CD584" s="6"/>
      <c r="CE584" s="6"/>
      <c r="CF584" s="6"/>
      <c r="CG584" s="6"/>
      <c r="CH584" s="6"/>
      <c r="CI584" s="6"/>
      <c r="CJ584" s="6"/>
      <c r="CK584" s="6"/>
      <c r="CL584" s="6"/>
      <c r="CM584" s="6"/>
      <c r="CN584" s="6"/>
      <c r="CO584" s="6"/>
      <c r="CP584" s="6"/>
      <c r="CQ584" s="6"/>
      <c r="CR584" s="6"/>
      <c r="CS584" s="6"/>
      <c r="CT584" s="6"/>
      <c r="CU584" s="6"/>
      <c r="CV584" s="6"/>
      <c r="CW584" s="6"/>
      <c r="CX584" s="6"/>
      <c r="CY584" s="6"/>
      <c r="CZ584" s="6"/>
      <c r="DA584" s="6"/>
      <c r="DB584" s="6"/>
    </row>
    <row r="585" spans="2:106" x14ac:dyDescent="0.15">
      <c r="B585" s="12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6"/>
      <c r="BF585" s="14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  <c r="CE585" s="6"/>
      <c r="CF585" s="6"/>
      <c r="CG585" s="6"/>
      <c r="CH585" s="6"/>
      <c r="CI585" s="6"/>
      <c r="CJ585" s="6"/>
      <c r="CK585" s="6"/>
      <c r="CL585" s="6"/>
      <c r="CM585" s="6"/>
      <c r="CN585" s="6"/>
      <c r="CO585" s="6"/>
      <c r="CP585" s="6"/>
      <c r="CQ585" s="6"/>
      <c r="CR585" s="6"/>
      <c r="CS585" s="6"/>
      <c r="CT585" s="6"/>
      <c r="CU585" s="6"/>
      <c r="CV585" s="6"/>
      <c r="CW585" s="6"/>
      <c r="CX585" s="6"/>
      <c r="CY585" s="6"/>
      <c r="CZ585" s="6"/>
      <c r="DA585" s="6"/>
      <c r="DB585" s="6"/>
    </row>
    <row r="586" spans="2:106" x14ac:dyDescent="0.15">
      <c r="B586" s="12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6"/>
      <c r="BF586" s="14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  <c r="CE586" s="6"/>
      <c r="CF586" s="6"/>
      <c r="CG586" s="6"/>
      <c r="CH586" s="6"/>
      <c r="CI586" s="6"/>
      <c r="CJ586" s="6"/>
      <c r="CK586" s="6"/>
      <c r="CL586" s="6"/>
      <c r="CM586" s="6"/>
      <c r="CN586" s="6"/>
      <c r="CO586" s="6"/>
      <c r="CP586" s="6"/>
      <c r="CQ586" s="6"/>
      <c r="CR586" s="6"/>
      <c r="CS586" s="6"/>
      <c r="CT586" s="6"/>
      <c r="CU586" s="6"/>
      <c r="CV586" s="6"/>
      <c r="CW586" s="6"/>
      <c r="CX586" s="6"/>
      <c r="CY586" s="6"/>
      <c r="CZ586" s="6"/>
      <c r="DA586" s="6"/>
      <c r="DB586" s="6"/>
    </row>
    <row r="587" spans="2:106" x14ac:dyDescent="0.15">
      <c r="B587" s="12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6"/>
      <c r="BF587" s="14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  <c r="BY587" s="6"/>
      <c r="BZ587" s="6"/>
      <c r="CA587" s="6"/>
      <c r="CB587" s="6"/>
      <c r="CC587" s="6"/>
      <c r="CD587" s="6"/>
      <c r="CE587" s="6"/>
      <c r="CF587" s="6"/>
      <c r="CG587" s="6"/>
      <c r="CH587" s="6"/>
      <c r="CI587" s="6"/>
      <c r="CJ587" s="6"/>
      <c r="CK587" s="6"/>
      <c r="CL587" s="6"/>
      <c r="CM587" s="6"/>
      <c r="CN587" s="6"/>
      <c r="CO587" s="6"/>
      <c r="CP587" s="6"/>
      <c r="CQ587" s="6"/>
      <c r="CR587" s="6"/>
      <c r="CS587" s="6"/>
      <c r="CT587" s="6"/>
      <c r="CU587" s="6"/>
      <c r="CV587" s="6"/>
      <c r="CW587" s="6"/>
      <c r="CX587" s="6"/>
      <c r="CY587" s="6"/>
      <c r="CZ587" s="6"/>
      <c r="DA587" s="6"/>
      <c r="DB587" s="6"/>
    </row>
    <row r="588" spans="2:106" x14ac:dyDescent="0.15">
      <c r="B588" s="12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6"/>
      <c r="BF588" s="14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  <c r="CB588" s="6"/>
      <c r="CC588" s="6"/>
      <c r="CD588" s="6"/>
      <c r="CE588" s="6"/>
      <c r="CF588" s="6"/>
      <c r="CG588" s="6"/>
      <c r="CH588" s="6"/>
      <c r="CI588" s="6"/>
      <c r="CJ588" s="6"/>
      <c r="CK588" s="6"/>
      <c r="CL588" s="6"/>
      <c r="CM588" s="6"/>
      <c r="CN588" s="6"/>
      <c r="CO588" s="6"/>
      <c r="CP588" s="6"/>
      <c r="CQ588" s="6"/>
      <c r="CR588" s="6"/>
      <c r="CS588" s="6"/>
      <c r="CT588" s="6"/>
      <c r="CU588" s="6"/>
      <c r="CV588" s="6"/>
      <c r="CW588" s="6"/>
      <c r="CX588" s="6"/>
      <c r="CY588" s="6"/>
      <c r="CZ588" s="6"/>
      <c r="DA588" s="6"/>
      <c r="DB588" s="6"/>
    </row>
    <row r="589" spans="2:106" x14ac:dyDescent="0.15">
      <c r="B589" s="12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6"/>
      <c r="BF589" s="14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/>
      <c r="CC589" s="6"/>
      <c r="CD589" s="6"/>
      <c r="CE589" s="6"/>
      <c r="CF589" s="6"/>
      <c r="CG589" s="6"/>
      <c r="CH589" s="6"/>
      <c r="CI589" s="6"/>
      <c r="CJ589" s="6"/>
      <c r="CK589" s="6"/>
      <c r="CL589" s="6"/>
      <c r="CM589" s="6"/>
      <c r="CN589" s="6"/>
      <c r="CO589" s="6"/>
      <c r="CP589" s="6"/>
      <c r="CQ589" s="6"/>
      <c r="CR589" s="6"/>
      <c r="CS589" s="6"/>
      <c r="CT589" s="6"/>
      <c r="CU589" s="6"/>
      <c r="CV589" s="6"/>
      <c r="CW589" s="6"/>
      <c r="CX589" s="6"/>
      <c r="CY589" s="6"/>
      <c r="CZ589" s="6"/>
      <c r="DA589" s="6"/>
      <c r="DB589" s="6"/>
    </row>
    <row r="590" spans="2:106" x14ac:dyDescent="0.15">
      <c r="B590" s="12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6"/>
      <c r="BF590" s="14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/>
      <c r="CC590" s="6"/>
      <c r="CD590" s="6"/>
      <c r="CE590" s="6"/>
      <c r="CF590" s="6"/>
      <c r="CG590" s="6"/>
      <c r="CH590" s="6"/>
      <c r="CI590" s="6"/>
      <c r="CJ590" s="6"/>
      <c r="CK590" s="6"/>
      <c r="CL590" s="6"/>
      <c r="CM590" s="6"/>
      <c r="CN590" s="6"/>
      <c r="CO590" s="6"/>
      <c r="CP590" s="6"/>
      <c r="CQ590" s="6"/>
      <c r="CR590" s="6"/>
      <c r="CS590" s="6"/>
      <c r="CT590" s="6"/>
      <c r="CU590" s="6"/>
      <c r="CV590" s="6"/>
      <c r="CW590" s="6"/>
      <c r="CX590" s="6"/>
      <c r="CY590" s="6"/>
      <c r="CZ590" s="6"/>
      <c r="DA590" s="6"/>
      <c r="DB590" s="6"/>
    </row>
    <row r="591" spans="2:106" x14ac:dyDescent="0.15">
      <c r="B591" s="12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6"/>
      <c r="BF591" s="14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  <c r="CB591" s="6"/>
      <c r="CC591" s="6"/>
      <c r="CD591" s="6"/>
      <c r="CE591" s="6"/>
      <c r="CF591" s="6"/>
      <c r="CG591" s="6"/>
      <c r="CH591" s="6"/>
      <c r="CI591" s="6"/>
      <c r="CJ591" s="6"/>
      <c r="CK591" s="6"/>
      <c r="CL591" s="6"/>
      <c r="CM591" s="6"/>
      <c r="CN591" s="6"/>
      <c r="CO591" s="6"/>
      <c r="CP591" s="6"/>
      <c r="CQ591" s="6"/>
      <c r="CR591" s="6"/>
      <c r="CS591" s="6"/>
      <c r="CT591" s="6"/>
      <c r="CU591" s="6"/>
      <c r="CV591" s="6"/>
      <c r="CW591" s="6"/>
      <c r="CX591" s="6"/>
      <c r="CY591" s="6"/>
      <c r="CZ591" s="6"/>
      <c r="DA591" s="6"/>
      <c r="DB591" s="6"/>
    </row>
    <row r="592" spans="2:106" x14ac:dyDescent="0.15">
      <c r="B592" s="12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6"/>
      <c r="BF592" s="14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  <c r="CB592" s="6"/>
      <c r="CC592" s="6"/>
      <c r="CD592" s="6"/>
      <c r="CE592" s="6"/>
      <c r="CF592" s="6"/>
      <c r="CG592" s="6"/>
      <c r="CH592" s="6"/>
      <c r="CI592" s="6"/>
      <c r="CJ592" s="6"/>
      <c r="CK592" s="6"/>
      <c r="CL592" s="6"/>
      <c r="CM592" s="6"/>
      <c r="CN592" s="6"/>
      <c r="CO592" s="6"/>
      <c r="CP592" s="6"/>
      <c r="CQ592" s="6"/>
      <c r="CR592" s="6"/>
      <c r="CS592" s="6"/>
      <c r="CT592" s="6"/>
      <c r="CU592" s="6"/>
      <c r="CV592" s="6"/>
      <c r="CW592" s="6"/>
      <c r="CX592" s="6"/>
      <c r="CY592" s="6"/>
      <c r="CZ592" s="6"/>
      <c r="DA592" s="6"/>
      <c r="DB592" s="6"/>
    </row>
    <row r="593" spans="2:106" x14ac:dyDescent="0.15">
      <c r="B593" s="12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6"/>
      <c r="BF593" s="14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6"/>
      <c r="CC593" s="6"/>
      <c r="CD593" s="6"/>
      <c r="CE593" s="6"/>
      <c r="CF593" s="6"/>
      <c r="CG593" s="6"/>
      <c r="CH593" s="6"/>
      <c r="CI593" s="6"/>
      <c r="CJ593" s="6"/>
      <c r="CK593" s="6"/>
      <c r="CL593" s="6"/>
      <c r="CM593" s="6"/>
      <c r="CN593" s="6"/>
      <c r="CO593" s="6"/>
      <c r="CP593" s="6"/>
      <c r="CQ593" s="6"/>
      <c r="CR593" s="6"/>
      <c r="CS593" s="6"/>
      <c r="CT593" s="6"/>
      <c r="CU593" s="6"/>
      <c r="CV593" s="6"/>
      <c r="CW593" s="6"/>
      <c r="CX593" s="6"/>
      <c r="CY593" s="6"/>
      <c r="CZ593" s="6"/>
      <c r="DA593" s="6"/>
      <c r="DB593" s="6"/>
    </row>
    <row r="594" spans="2:106" x14ac:dyDescent="0.15">
      <c r="B594" s="12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6"/>
      <c r="BF594" s="14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  <c r="CC594" s="6"/>
      <c r="CD594" s="6"/>
      <c r="CE594" s="6"/>
      <c r="CF594" s="6"/>
      <c r="CG594" s="6"/>
      <c r="CH594" s="6"/>
      <c r="CI594" s="6"/>
      <c r="CJ594" s="6"/>
      <c r="CK594" s="6"/>
      <c r="CL594" s="6"/>
      <c r="CM594" s="6"/>
      <c r="CN594" s="6"/>
      <c r="CO594" s="6"/>
      <c r="CP594" s="6"/>
      <c r="CQ594" s="6"/>
      <c r="CR594" s="6"/>
      <c r="CS594" s="6"/>
      <c r="CT594" s="6"/>
      <c r="CU594" s="6"/>
      <c r="CV594" s="6"/>
      <c r="CW594" s="6"/>
      <c r="CX594" s="6"/>
      <c r="CY594" s="6"/>
      <c r="CZ594" s="6"/>
      <c r="DA594" s="6"/>
      <c r="DB594" s="6"/>
    </row>
    <row r="595" spans="2:106" x14ac:dyDescent="0.15">
      <c r="B595" s="12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6"/>
      <c r="BF595" s="14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/>
      <c r="CC595" s="6"/>
      <c r="CD595" s="6"/>
      <c r="CE595" s="6"/>
      <c r="CF595" s="6"/>
      <c r="CG595" s="6"/>
      <c r="CH595" s="6"/>
      <c r="CI595" s="6"/>
      <c r="CJ595" s="6"/>
      <c r="CK595" s="6"/>
      <c r="CL595" s="6"/>
      <c r="CM595" s="6"/>
      <c r="CN595" s="6"/>
      <c r="CO595" s="6"/>
      <c r="CP595" s="6"/>
      <c r="CQ595" s="6"/>
      <c r="CR595" s="6"/>
      <c r="CS595" s="6"/>
      <c r="CT595" s="6"/>
      <c r="CU595" s="6"/>
      <c r="CV595" s="6"/>
      <c r="CW595" s="6"/>
      <c r="CX595" s="6"/>
      <c r="CY595" s="6"/>
      <c r="CZ595" s="6"/>
      <c r="DA595" s="6"/>
      <c r="DB595" s="6"/>
    </row>
    <row r="596" spans="2:106" x14ac:dyDescent="0.15">
      <c r="B596" s="12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6"/>
      <c r="BF596" s="14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6"/>
      <c r="CM596" s="6"/>
      <c r="CN596" s="6"/>
      <c r="CO596" s="6"/>
      <c r="CP596" s="6"/>
      <c r="CQ596" s="6"/>
      <c r="CR596" s="6"/>
      <c r="CS596" s="6"/>
      <c r="CT596" s="6"/>
      <c r="CU596" s="6"/>
      <c r="CV596" s="6"/>
      <c r="CW596" s="6"/>
      <c r="CX596" s="6"/>
      <c r="CY596" s="6"/>
      <c r="CZ596" s="6"/>
      <c r="DA596" s="6"/>
      <c r="DB596" s="6"/>
    </row>
    <row r="597" spans="2:106" x14ac:dyDescent="0.15">
      <c r="B597" s="12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6"/>
      <c r="BF597" s="14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6"/>
      <c r="CM597" s="6"/>
      <c r="CN597" s="6"/>
      <c r="CO597" s="6"/>
      <c r="CP597" s="6"/>
      <c r="CQ597" s="6"/>
      <c r="CR597" s="6"/>
      <c r="CS597" s="6"/>
      <c r="CT597" s="6"/>
      <c r="CU597" s="6"/>
      <c r="CV597" s="6"/>
      <c r="CW597" s="6"/>
      <c r="CX597" s="6"/>
      <c r="CY597" s="6"/>
      <c r="CZ597" s="6"/>
      <c r="DA597" s="6"/>
      <c r="DB597" s="6"/>
    </row>
    <row r="598" spans="2:106" x14ac:dyDescent="0.15">
      <c r="B598" s="12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6"/>
      <c r="BF598" s="14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  <c r="CB598" s="6"/>
      <c r="CC598" s="6"/>
      <c r="CD598" s="6"/>
      <c r="CE598" s="6"/>
      <c r="CF598" s="6"/>
      <c r="CG598" s="6"/>
      <c r="CH598" s="6"/>
      <c r="CI598" s="6"/>
      <c r="CJ598" s="6"/>
      <c r="CK598" s="6"/>
      <c r="CL598" s="6"/>
      <c r="CM598" s="6"/>
      <c r="CN598" s="6"/>
      <c r="CO598" s="6"/>
      <c r="CP598" s="6"/>
      <c r="CQ598" s="6"/>
      <c r="CR598" s="6"/>
      <c r="CS598" s="6"/>
      <c r="CT598" s="6"/>
      <c r="CU598" s="6"/>
      <c r="CV598" s="6"/>
      <c r="CW598" s="6"/>
      <c r="CX598" s="6"/>
      <c r="CY598" s="6"/>
      <c r="CZ598" s="6"/>
      <c r="DA598" s="6"/>
      <c r="DB598" s="6"/>
    </row>
    <row r="599" spans="2:106" x14ac:dyDescent="0.15">
      <c r="B599" s="12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6"/>
      <c r="BF599" s="14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  <c r="CB599" s="6"/>
      <c r="CC599" s="6"/>
      <c r="CD599" s="6"/>
      <c r="CE599" s="6"/>
      <c r="CF599" s="6"/>
      <c r="CG599" s="6"/>
      <c r="CH599" s="6"/>
      <c r="CI599" s="6"/>
      <c r="CJ599" s="6"/>
      <c r="CK599" s="6"/>
      <c r="CL599" s="6"/>
      <c r="CM599" s="6"/>
      <c r="CN599" s="6"/>
      <c r="CO599" s="6"/>
      <c r="CP599" s="6"/>
      <c r="CQ599" s="6"/>
      <c r="CR599" s="6"/>
      <c r="CS599" s="6"/>
      <c r="CT599" s="6"/>
      <c r="CU599" s="6"/>
      <c r="CV599" s="6"/>
      <c r="CW599" s="6"/>
      <c r="CX599" s="6"/>
      <c r="CY599" s="6"/>
      <c r="CZ599" s="6"/>
      <c r="DA599" s="6"/>
      <c r="DB599" s="6"/>
    </row>
    <row r="600" spans="2:106" x14ac:dyDescent="0.15">
      <c r="B600" s="12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6"/>
      <c r="BF600" s="14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  <c r="CB600" s="6"/>
      <c r="CC600" s="6"/>
      <c r="CD600" s="6"/>
      <c r="CE600" s="6"/>
      <c r="CF600" s="6"/>
      <c r="CG600" s="6"/>
      <c r="CH600" s="6"/>
      <c r="CI600" s="6"/>
      <c r="CJ600" s="6"/>
      <c r="CK600" s="6"/>
      <c r="CL600" s="6"/>
      <c r="CM600" s="6"/>
      <c r="CN600" s="6"/>
      <c r="CO600" s="6"/>
      <c r="CP600" s="6"/>
      <c r="CQ600" s="6"/>
      <c r="CR600" s="6"/>
      <c r="CS600" s="6"/>
      <c r="CT600" s="6"/>
      <c r="CU600" s="6"/>
      <c r="CV600" s="6"/>
      <c r="CW600" s="6"/>
      <c r="CX600" s="6"/>
      <c r="CY600" s="6"/>
      <c r="CZ600" s="6"/>
      <c r="DA600" s="6"/>
      <c r="DB600" s="6"/>
    </row>
    <row r="601" spans="2:106" x14ac:dyDescent="0.15">
      <c r="B601" s="12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6"/>
      <c r="BF601" s="14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6"/>
      <c r="BY601" s="6"/>
      <c r="BZ601" s="6"/>
      <c r="CA601" s="6"/>
      <c r="CB601" s="6"/>
      <c r="CC601" s="6"/>
      <c r="CD601" s="6"/>
      <c r="CE601" s="6"/>
      <c r="CF601" s="6"/>
      <c r="CG601" s="6"/>
      <c r="CH601" s="6"/>
      <c r="CI601" s="6"/>
      <c r="CJ601" s="6"/>
      <c r="CK601" s="6"/>
      <c r="CL601" s="6"/>
      <c r="CM601" s="6"/>
      <c r="CN601" s="6"/>
      <c r="CO601" s="6"/>
      <c r="CP601" s="6"/>
      <c r="CQ601" s="6"/>
      <c r="CR601" s="6"/>
      <c r="CS601" s="6"/>
      <c r="CT601" s="6"/>
      <c r="CU601" s="6"/>
      <c r="CV601" s="6"/>
      <c r="CW601" s="6"/>
      <c r="CX601" s="6"/>
      <c r="CY601" s="6"/>
      <c r="CZ601" s="6"/>
      <c r="DA601" s="6"/>
      <c r="DB601" s="6"/>
    </row>
    <row r="602" spans="2:106" x14ac:dyDescent="0.15">
      <c r="B602" s="12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6"/>
      <c r="BF602" s="14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  <c r="BX602" s="6"/>
      <c r="BY602" s="6"/>
      <c r="BZ602" s="6"/>
      <c r="CA602" s="6"/>
      <c r="CB602" s="6"/>
      <c r="CC602" s="6"/>
      <c r="CD602" s="6"/>
      <c r="CE602" s="6"/>
      <c r="CF602" s="6"/>
      <c r="CG602" s="6"/>
      <c r="CH602" s="6"/>
      <c r="CI602" s="6"/>
      <c r="CJ602" s="6"/>
      <c r="CK602" s="6"/>
      <c r="CL602" s="6"/>
      <c r="CM602" s="6"/>
      <c r="CN602" s="6"/>
      <c r="CO602" s="6"/>
      <c r="CP602" s="6"/>
      <c r="CQ602" s="6"/>
      <c r="CR602" s="6"/>
      <c r="CS602" s="6"/>
      <c r="CT602" s="6"/>
      <c r="CU602" s="6"/>
      <c r="CV602" s="6"/>
      <c r="CW602" s="6"/>
      <c r="CX602" s="6"/>
      <c r="CY602" s="6"/>
      <c r="CZ602" s="6"/>
      <c r="DA602" s="6"/>
      <c r="DB602" s="6"/>
    </row>
    <row r="603" spans="2:106" x14ac:dyDescent="0.15">
      <c r="B603" s="12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6"/>
      <c r="BF603" s="14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  <c r="BX603" s="6"/>
      <c r="BY603" s="6"/>
      <c r="BZ603" s="6"/>
      <c r="CA603" s="6"/>
      <c r="CB603" s="6"/>
      <c r="CC603" s="6"/>
      <c r="CD603" s="6"/>
      <c r="CE603" s="6"/>
      <c r="CF603" s="6"/>
      <c r="CG603" s="6"/>
      <c r="CH603" s="6"/>
      <c r="CI603" s="6"/>
      <c r="CJ603" s="6"/>
      <c r="CK603" s="6"/>
      <c r="CL603" s="6"/>
      <c r="CM603" s="6"/>
      <c r="CN603" s="6"/>
      <c r="CO603" s="6"/>
      <c r="CP603" s="6"/>
      <c r="CQ603" s="6"/>
      <c r="CR603" s="6"/>
      <c r="CS603" s="6"/>
      <c r="CT603" s="6"/>
      <c r="CU603" s="6"/>
      <c r="CV603" s="6"/>
      <c r="CW603" s="6"/>
      <c r="CX603" s="6"/>
      <c r="CY603" s="6"/>
      <c r="CZ603" s="6"/>
      <c r="DA603" s="6"/>
      <c r="DB603" s="6"/>
    </row>
    <row r="604" spans="2:106" x14ac:dyDescent="0.15">
      <c r="B604" s="12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6"/>
      <c r="BF604" s="14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  <c r="BX604" s="6"/>
      <c r="BY604" s="6"/>
      <c r="BZ604" s="6"/>
      <c r="CA604" s="6"/>
      <c r="CB604" s="6"/>
      <c r="CC604" s="6"/>
      <c r="CD604" s="6"/>
      <c r="CE604" s="6"/>
      <c r="CF604" s="6"/>
      <c r="CG604" s="6"/>
      <c r="CH604" s="6"/>
      <c r="CI604" s="6"/>
      <c r="CJ604" s="6"/>
      <c r="CK604" s="6"/>
      <c r="CL604" s="6"/>
      <c r="CM604" s="6"/>
      <c r="CN604" s="6"/>
      <c r="CO604" s="6"/>
      <c r="CP604" s="6"/>
      <c r="CQ604" s="6"/>
      <c r="CR604" s="6"/>
      <c r="CS604" s="6"/>
      <c r="CT604" s="6"/>
      <c r="CU604" s="6"/>
      <c r="CV604" s="6"/>
      <c r="CW604" s="6"/>
      <c r="CX604" s="6"/>
      <c r="CY604" s="6"/>
      <c r="CZ604" s="6"/>
      <c r="DA604" s="6"/>
      <c r="DB604" s="6"/>
    </row>
    <row r="605" spans="2:106" x14ac:dyDescent="0.15">
      <c r="B605" s="12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6"/>
      <c r="BF605" s="14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6"/>
      <c r="BY605" s="6"/>
      <c r="BZ605" s="6"/>
      <c r="CA605" s="6"/>
      <c r="CB605" s="6"/>
      <c r="CC605" s="6"/>
      <c r="CD605" s="6"/>
      <c r="CE605" s="6"/>
      <c r="CF605" s="6"/>
      <c r="CG605" s="6"/>
      <c r="CH605" s="6"/>
      <c r="CI605" s="6"/>
      <c r="CJ605" s="6"/>
      <c r="CK605" s="6"/>
      <c r="CL605" s="6"/>
      <c r="CM605" s="6"/>
      <c r="CN605" s="6"/>
      <c r="CO605" s="6"/>
      <c r="CP605" s="6"/>
      <c r="CQ605" s="6"/>
      <c r="CR605" s="6"/>
      <c r="CS605" s="6"/>
      <c r="CT605" s="6"/>
      <c r="CU605" s="6"/>
      <c r="CV605" s="6"/>
      <c r="CW605" s="6"/>
      <c r="CX605" s="6"/>
      <c r="CY605" s="6"/>
      <c r="CZ605" s="6"/>
      <c r="DA605" s="6"/>
      <c r="DB605" s="6"/>
    </row>
    <row r="606" spans="2:106" x14ac:dyDescent="0.15">
      <c r="B606" s="12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6"/>
      <c r="BF606" s="14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6"/>
      <c r="BY606" s="6"/>
      <c r="BZ606" s="6"/>
      <c r="CA606" s="6"/>
      <c r="CB606" s="6"/>
      <c r="CC606" s="6"/>
      <c r="CD606" s="6"/>
      <c r="CE606" s="6"/>
      <c r="CF606" s="6"/>
      <c r="CG606" s="6"/>
      <c r="CH606" s="6"/>
      <c r="CI606" s="6"/>
      <c r="CJ606" s="6"/>
      <c r="CK606" s="6"/>
      <c r="CL606" s="6"/>
      <c r="CM606" s="6"/>
      <c r="CN606" s="6"/>
      <c r="CO606" s="6"/>
      <c r="CP606" s="6"/>
      <c r="CQ606" s="6"/>
      <c r="CR606" s="6"/>
      <c r="CS606" s="6"/>
      <c r="CT606" s="6"/>
      <c r="CU606" s="6"/>
      <c r="CV606" s="6"/>
      <c r="CW606" s="6"/>
      <c r="CX606" s="6"/>
      <c r="CY606" s="6"/>
      <c r="CZ606" s="6"/>
      <c r="DA606" s="6"/>
      <c r="DB606" s="6"/>
    </row>
    <row r="607" spans="2:106" x14ac:dyDescent="0.15">
      <c r="B607" s="12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6"/>
      <c r="BF607" s="14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  <c r="CB607" s="6"/>
      <c r="CC607" s="6"/>
      <c r="CD607" s="6"/>
      <c r="CE607" s="6"/>
      <c r="CF607" s="6"/>
      <c r="CG607" s="6"/>
      <c r="CH607" s="6"/>
      <c r="CI607" s="6"/>
      <c r="CJ607" s="6"/>
      <c r="CK607" s="6"/>
      <c r="CL607" s="6"/>
      <c r="CM607" s="6"/>
      <c r="CN607" s="6"/>
      <c r="CO607" s="6"/>
      <c r="CP607" s="6"/>
      <c r="CQ607" s="6"/>
      <c r="CR607" s="6"/>
      <c r="CS607" s="6"/>
      <c r="CT607" s="6"/>
      <c r="CU607" s="6"/>
      <c r="CV607" s="6"/>
      <c r="CW607" s="6"/>
      <c r="CX607" s="6"/>
      <c r="CY607" s="6"/>
      <c r="CZ607" s="6"/>
      <c r="DA607" s="6"/>
      <c r="DB607" s="6"/>
    </row>
    <row r="608" spans="2:106" x14ac:dyDescent="0.15">
      <c r="B608" s="12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6"/>
      <c r="BF608" s="14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  <c r="CB608" s="6"/>
      <c r="CC608" s="6"/>
      <c r="CD608" s="6"/>
      <c r="CE608" s="6"/>
      <c r="CF608" s="6"/>
      <c r="CG608" s="6"/>
      <c r="CH608" s="6"/>
      <c r="CI608" s="6"/>
      <c r="CJ608" s="6"/>
      <c r="CK608" s="6"/>
      <c r="CL608" s="6"/>
      <c r="CM608" s="6"/>
      <c r="CN608" s="6"/>
      <c r="CO608" s="6"/>
      <c r="CP608" s="6"/>
      <c r="CQ608" s="6"/>
      <c r="CR608" s="6"/>
      <c r="CS608" s="6"/>
      <c r="CT608" s="6"/>
      <c r="CU608" s="6"/>
      <c r="CV608" s="6"/>
      <c r="CW608" s="6"/>
      <c r="CX608" s="6"/>
      <c r="CY608" s="6"/>
      <c r="CZ608" s="6"/>
      <c r="DA608" s="6"/>
      <c r="DB608" s="6"/>
    </row>
    <row r="609" spans="2:106" x14ac:dyDescent="0.15">
      <c r="B609" s="12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6"/>
      <c r="BF609" s="14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  <c r="CB609" s="6"/>
      <c r="CC609" s="6"/>
      <c r="CD609" s="6"/>
      <c r="CE609" s="6"/>
      <c r="CF609" s="6"/>
      <c r="CG609" s="6"/>
      <c r="CH609" s="6"/>
      <c r="CI609" s="6"/>
      <c r="CJ609" s="6"/>
      <c r="CK609" s="6"/>
      <c r="CL609" s="6"/>
      <c r="CM609" s="6"/>
      <c r="CN609" s="6"/>
      <c r="CO609" s="6"/>
      <c r="CP609" s="6"/>
      <c r="CQ609" s="6"/>
      <c r="CR609" s="6"/>
      <c r="CS609" s="6"/>
      <c r="CT609" s="6"/>
      <c r="CU609" s="6"/>
      <c r="CV609" s="6"/>
      <c r="CW609" s="6"/>
      <c r="CX609" s="6"/>
      <c r="CY609" s="6"/>
      <c r="CZ609" s="6"/>
      <c r="DA609" s="6"/>
      <c r="DB609" s="6"/>
    </row>
    <row r="610" spans="2:106" x14ac:dyDescent="0.15">
      <c r="B610" s="12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6"/>
      <c r="BF610" s="14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  <c r="CB610" s="6"/>
      <c r="CC610" s="6"/>
      <c r="CD610" s="6"/>
      <c r="CE610" s="6"/>
      <c r="CF610" s="6"/>
      <c r="CG610" s="6"/>
      <c r="CH610" s="6"/>
      <c r="CI610" s="6"/>
      <c r="CJ610" s="6"/>
      <c r="CK610" s="6"/>
      <c r="CL610" s="6"/>
      <c r="CM610" s="6"/>
      <c r="CN610" s="6"/>
      <c r="CO610" s="6"/>
      <c r="CP610" s="6"/>
      <c r="CQ610" s="6"/>
      <c r="CR610" s="6"/>
      <c r="CS610" s="6"/>
      <c r="CT610" s="6"/>
      <c r="CU610" s="6"/>
      <c r="CV610" s="6"/>
      <c r="CW610" s="6"/>
      <c r="CX610" s="6"/>
      <c r="CY610" s="6"/>
      <c r="CZ610" s="6"/>
      <c r="DA610" s="6"/>
      <c r="DB610" s="6"/>
    </row>
    <row r="611" spans="2:106" x14ac:dyDescent="0.15">
      <c r="B611" s="12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6"/>
      <c r="BF611" s="14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  <c r="BY611" s="6"/>
      <c r="BZ611" s="6"/>
      <c r="CA611" s="6"/>
      <c r="CB611" s="6"/>
      <c r="CC611" s="6"/>
      <c r="CD611" s="6"/>
      <c r="CE611" s="6"/>
      <c r="CF611" s="6"/>
      <c r="CG611" s="6"/>
      <c r="CH611" s="6"/>
      <c r="CI611" s="6"/>
      <c r="CJ611" s="6"/>
      <c r="CK611" s="6"/>
      <c r="CL611" s="6"/>
      <c r="CM611" s="6"/>
      <c r="CN611" s="6"/>
      <c r="CO611" s="6"/>
      <c r="CP611" s="6"/>
      <c r="CQ611" s="6"/>
      <c r="CR611" s="6"/>
      <c r="CS611" s="6"/>
      <c r="CT611" s="6"/>
      <c r="CU611" s="6"/>
      <c r="CV611" s="6"/>
      <c r="CW611" s="6"/>
      <c r="CX611" s="6"/>
      <c r="CY611" s="6"/>
      <c r="CZ611" s="6"/>
      <c r="DA611" s="6"/>
      <c r="DB611" s="6"/>
    </row>
    <row r="612" spans="2:106" x14ac:dyDescent="0.15">
      <c r="B612" s="12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6"/>
      <c r="BF612" s="14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6"/>
      <c r="CC612" s="6"/>
      <c r="CD612" s="6"/>
      <c r="CE612" s="6"/>
      <c r="CF612" s="6"/>
      <c r="CG612" s="6"/>
      <c r="CH612" s="6"/>
      <c r="CI612" s="6"/>
      <c r="CJ612" s="6"/>
      <c r="CK612" s="6"/>
      <c r="CL612" s="6"/>
      <c r="CM612" s="6"/>
      <c r="CN612" s="6"/>
      <c r="CO612" s="6"/>
      <c r="CP612" s="6"/>
      <c r="CQ612" s="6"/>
      <c r="CR612" s="6"/>
      <c r="CS612" s="6"/>
      <c r="CT612" s="6"/>
      <c r="CU612" s="6"/>
      <c r="CV612" s="6"/>
      <c r="CW612" s="6"/>
      <c r="CX612" s="6"/>
      <c r="CY612" s="6"/>
      <c r="CZ612" s="6"/>
      <c r="DA612" s="6"/>
      <c r="DB612" s="6"/>
    </row>
    <row r="613" spans="2:106" x14ac:dyDescent="0.15">
      <c r="B613" s="12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6"/>
      <c r="BF613" s="14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  <c r="CB613" s="6"/>
      <c r="CC613" s="6"/>
      <c r="CD613" s="6"/>
      <c r="CE613" s="6"/>
      <c r="CF613" s="6"/>
      <c r="CG613" s="6"/>
      <c r="CH613" s="6"/>
      <c r="CI613" s="6"/>
      <c r="CJ613" s="6"/>
      <c r="CK613" s="6"/>
      <c r="CL613" s="6"/>
      <c r="CM613" s="6"/>
      <c r="CN613" s="6"/>
      <c r="CO613" s="6"/>
      <c r="CP613" s="6"/>
      <c r="CQ613" s="6"/>
      <c r="CR613" s="6"/>
      <c r="CS613" s="6"/>
      <c r="CT613" s="6"/>
      <c r="CU613" s="6"/>
      <c r="CV613" s="6"/>
      <c r="CW613" s="6"/>
      <c r="CX613" s="6"/>
      <c r="CY613" s="6"/>
      <c r="CZ613" s="6"/>
      <c r="DA613" s="6"/>
      <c r="DB613" s="6"/>
    </row>
    <row r="614" spans="2:106" x14ac:dyDescent="0.15">
      <c r="B614" s="12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6"/>
      <c r="BF614" s="14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  <c r="CE614" s="6"/>
      <c r="CF614" s="6"/>
      <c r="CG614" s="6"/>
      <c r="CH614" s="6"/>
      <c r="CI614" s="6"/>
      <c r="CJ614" s="6"/>
      <c r="CK614" s="6"/>
      <c r="CL614" s="6"/>
      <c r="CM614" s="6"/>
      <c r="CN614" s="6"/>
      <c r="CO614" s="6"/>
      <c r="CP614" s="6"/>
      <c r="CQ614" s="6"/>
      <c r="CR614" s="6"/>
      <c r="CS614" s="6"/>
      <c r="CT614" s="6"/>
      <c r="CU614" s="6"/>
      <c r="CV614" s="6"/>
      <c r="CW614" s="6"/>
      <c r="CX614" s="6"/>
      <c r="CY614" s="6"/>
      <c r="CZ614" s="6"/>
      <c r="DA614" s="6"/>
      <c r="DB614" s="6"/>
    </row>
    <row r="615" spans="2:106" x14ac:dyDescent="0.15">
      <c r="B615" s="12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6"/>
      <c r="BF615" s="14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CR615" s="6"/>
      <c r="CS615" s="6"/>
      <c r="CT615" s="6"/>
      <c r="CU615" s="6"/>
      <c r="CV615" s="6"/>
      <c r="CW615" s="6"/>
      <c r="CX615" s="6"/>
      <c r="CY615" s="6"/>
      <c r="CZ615" s="6"/>
      <c r="DA615" s="6"/>
      <c r="DB615" s="6"/>
    </row>
    <row r="616" spans="2:106" x14ac:dyDescent="0.15">
      <c r="B616" s="12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6"/>
      <c r="BF616" s="14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/>
      <c r="CC616" s="6"/>
      <c r="CD616" s="6"/>
      <c r="CE616" s="6"/>
      <c r="CF616" s="6"/>
      <c r="CG616" s="6"/>
      <c r="CH616" s="6"/>
      <c r="CI616" s="6"/>
      <c r="CJ616" s="6"/>
      <c r="CK616" s="6"/>
      <c r="CL616" s="6"/>
      <c r="CM616" s="6"/>
      <c r="CN616" s="6"/>
      <c r="CO616" s="6"/>
      <c r="CP616" s="6"/>
      <c r="CQ616" s="6"/>
      <c r="CR616" s="6"/>
      <c r="CS616" s="6"/>
      <c r="CT616" s="6"/>
      <c r="CU616" s="6"/>
      <c r="CV616" s="6"/>
      <c r="CW616" s="6"/>
      <c r="CX616" s="6"/>
      <c r="CY616" s="6"/>
      <c r="CZ616" s="6"/>
      <c r="DA616" s="6"/>
      <c r="DB616" s="6"/>
    </row>
    <row r="617" spans="2:106" x14ac:dyDescent="0.15">
      <c r="B617" s="12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6"/>
      <c r="BF617" s="14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  <c r="BX617" s="6"/>
      <c r="BY617" s="6"/>
      <c r="BZ617" s="6"/>
      <c r="CA617" s="6"/>
      <c r="CB617" s="6"/>
      <c r="CC617" s="6"/>
      <c r="CD617" s="6"/>
      <c r="CE617" s="6"/>
      <c r="CF617" s="6"/>
      <c r="CG617" s="6"/>
      <c r="CH617" s="6"/>
      <c r="CI617" s="6"/>
      <c r="CJ617" s="6"/>
      <c r="CK617" s="6"/>
      <c r="CL617" s="6"/>
      <c r="CM617" s="6"/>
      <c r="CN617" s="6"/>
      <c r="CO617" s="6"/>
      <c r="CP617" s="6"/>
      <c r="CQ617" s="6"/>
      <c r="CR617" s="6"/>
      <c r="CS617" s="6"/>
      <c r="CT617" s="6"/>
      <c r="CU617" s="6"/>
      <c r="CV617" s="6"/>
      <c r="CW617" s="6"/>
      <c r="CX617" s="6"/>
      <c r="CY617" s="6"/>
      <c r="CZ617" s="6"/>
      <c r="DA617" s="6"/>
      <c r="DB617" s="6"/>
    </row>
    <row r="618" spans="2:106" x14ac:dyDescent="0.15">
      <c r="B618" s="12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6"/>
      <c r="BF618" s="14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6"/>
      <c r="CC618" s="6"/>
      <c r="CD618" s="6"/>
      <c r="CE618" s="6"/>
      <c r="CF618" s="6"/>
      <c r="CG618" s="6"/>
      <c r="CH618" s="6"/>
      <c r="CI618" s="6"/>
      <c r="CJ618" s="6"/>
      <c r="CK618" s="6"/>
      <c r="CL618" s="6"/>
      <c r="CM618" s="6"/>
      <c r="CN618" s="6"/>
      <c r="CO618" s="6"/>
      <c r="CP618" s="6"/>
      <c r="CQ618" s="6"/>
      <c r="CR618" s="6"/>
      <c r="CS618" s="6"/>
      <c r="CT618" s="6"/>
      <c r="CU618" s="6"/>
      <c r="CV618" s="6"/>
      <c r="CW618" s="6"/>
      <c r="CX618" s="6"/>
      <c r="CY618" s="6"/>
      <c r="CZ618" s="6"/>
      <c r="DA618" s="6"/>
      <c r="DB618" s="6"/>
    </row>
    <row r="619" spans="2:106" x14ac:dyDescent="0.15">
      <c r="B619" s="12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6"/>
      <c r="BF619" s="14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  <c r="BX619" s="6"/>
      <c r="BY619" s="6"/>
      <c r="BZ619" s="6"/>
      <c r="CA619" s="6"/>
      <c r="CB619" s="6"/>
      <c r="CC619" s="6"/>
      <c r="CD619" s="6"/>
      <c r="CE619" s="6"/>
      <c r="CF619" s="6"/>
      <c r="CG619" s="6"/>
      <c r="CH619" s="6"/>
      <c r="CI619" s="6"/>
      <c r="CJ619" s="6"/>
      <c r="CK619" s="6"/>
      <c r="CL619" s="6"/>
      <c r="CM619" s="6"/>
      <c r="CN619" s="6"/>
      <c r="CO619" s="6"/>
      <c r="CP619" s="6"/>
      <c r="CQ619" s="6"/>
      <c r="CR619" s="6"/>
      <c r="CS619" s="6"/>
      <c r="CT619" s="6"/>
      <c r="CU619" s="6"/>
      <c r="CV619" s="6"/>
      <c r="CW619" s="6"/>
      <c r="CX619" s="6"/>
      <c r="CY619" s="6"/>
      <c r="CZ619" s="6"/>
      <c r="DA619" s="6"/>
      <c r="DB619" s="6"/>
    </row>
    <row r="620" spans="2:106" x14ac:dyDescent="0.15">
      <c r="B620" s="12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6"/>
      <c r="BF620" s="14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  <c r="CB620" s="6"/>
      <c r="CC620" s="6"/>
      <c r="CD620" s="6"/>
      <c r="CE620" s="6"/>
      <c r="CF620" s="6"/>
      <c r="CG620" s="6"/>
      <c r="CH620" s="6"/>
      <c r="CI620" s="6"/>
      <c r="CJ620" s="6"/>
      <c r="CK620" s="6"/>
      <c r="CL620" s="6"/>
      <c r="CM620" s="6"/>
      <c r="CN620" s="6"/>
      <c r="CO620" s="6"/>
      <c r="CP620" s="6"/>
      <c r="CQ620" s="6"/>
      <c r="CR620" s="6"/>
      <c r="CS620" s="6"/>
      <c r="CT620" s="6"/>
      <c r="CU620" s="6"/>
      <c r="CV620" s="6"/>
      <c r="CW620" s="6"/>
      <c r="CX620" s="6"/>
      <c r="CY620" s="6"/>
      <c r="CZ620" s="6"/>
      <c r="DA620" s="6"/>
      <c r="DB620" s="6"/>
    </row>
    <row r="621" spans="2:106" x14ac:dyDescent="0.15">
      <c r="B621" s="12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6"/>
      <c r="BF621" s="14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  <c r="CB621" s="6"/>
      <c r="CC621" s="6"/>
      <c r="CD621" s="6"/>
      <c r="CE621" s="6"/>
      <c r="CF621" s="6"/>
      <c r="CG621" s="6"/>
      <c r="CH621" s="6"/>
      <c r="CI621" s="6"/>
      <c r="CJ621" s="6"/>
      <c r="CK621" s="6"/>
      <c r="CL621" s="6"/>
      <c r="CM621" s="6"/>
      <c r="CN621" s="6"/>
      <c r="CO621" s="6"/>
      <c r="CP621" s="6"/>
      <c r="CQ621" s="6"/>
      <c r="CR621" s="6"/>
      <c r="CS621" s="6"/>
      <c r="CT621" s="6"/>
      <c r="CU621" s="6"/>
      <c r="CV621" s="6"/>
      <c r="CW621" s="6"/>
      <c r="CX621" s="6"/>
      <c r="CY621" s="6"/>
      <c r="CZ621" s="6"/>
      <c r="DA621" s="6"/>
      <c r="DB621" s="6"/>
    </row>
    <row r="622" spans="2:106" x14ac:dyDescent="0.15">
      <c r="B622" s="12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6"/>
      <c r="BF622" s="14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  <c r="CB622" s="6"/>
      <c r="CC622" s="6"/>
      <c r="CD622" s="6"/>
      <c r="CE622" s="6"/>
      <c r="CF622" s="6"/>
      <c r="CG622" s="6"/>
      <c r="CH622" s="6"/>
      <c r="CI622" s="6"/>
      <c r="CJ622" s="6"/>
      <c r="CK622" s="6"/>
      <c r="CL622" s="6"/>
      <c r="CM622" s="6"/>
      <c r="CN622" s="6"/>
      <c r="CO622" s="6"/>
      <c r="CP622" s="6"/>
      <c r="CQ622" s="6"/>
      <c r="CR622" s="6"/>
      <c r="CS622" s="6"/>
      <c r="CT622" s="6"/>
      <c r="CU622" s="6"/>
      <c r="CV622" s="6"/>
      <c r="CW622" s="6"/>
      <c r="CX622" s="6"/>
      <c r="CY622" s="6"/>
      <c r="CZ622" s="6"/>
      <c r="DA622" s="6"/>
      <c r="DB622" s="6"/>
    </row>
    <row r="623" spans="2:106" x14ac:dyDescent="0.15">
      <c r="B623" s="12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6"/>
      <c r="BF623" s="14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  <c r="CB623" s="6"/>
      <c r="CC623" s="6"/>
      <c r="CD623" s="6"/>
      <c r="CE623" s="6"/>
      <c r="CF623" s="6"/>
      <c r="CG623" s="6"/>
      <c r="CH623" s="6"/>
      <c r="CI623" s="6"/>
      <c r="CJ623" s="6"/>
      <c r="CK623" s="6"/>
      <c r="CL623" s="6"/>
      <c r="CM623" s="6"/>
      <c r="CN623" s="6"/>
      <c r="CO623" s="6"/>
      <c r="CP623" s="6"/>
      <c r="CQ623" s="6"/>
      <c r="CR623" s="6"/>
      <c r="CS623" s="6"/>
      <c r="CT623" s="6"/>
      <c r="CU623" s="6"/>
      <c r="CV623" s="6"/>
      <c r="CW623" s="6"/>
      <c r="CX623" s="6"/>
      <c r="CY623" s="6"/>
      <c r="CZ623" s="6"/>
      <c r="DA623" s="6"/>
      <c r="DB623" s="6"/>
    </row>
    <row r="624" spans="2:106" x14ac:dyDescent="0.15">
      <c r="B624" s="12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6"/>
      <c r="BF624" s="14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  <c r="CB624" s="6"/>
      <c r="CC624" s="6"/>
      <c r="CD624" s="6"/>
      <c r="CE624" s="6"/>
      <c r="CF624" s="6"/>
      <c r="CG624" s="6"/>
      <c r="CH624" s="6"/>
      <c r="CI624" s="6"/>
      <c r="CJ624" s="6"/>
      <c r="CK624" s="6"/>
      <c r="CL624" s="6"/>
      <c r="CM624" s="6"/>
      <c r="CN624" s="6"/>
      <c r="CO624" s="6"/>
      <c r="CP624" s="6"/>
      <c r="CQ624" s="6"/>
      <c r="CR624" s="6"/>
      <c r="CS624" s="6"/>
      <c r="CT624" s="6"/>
      <c r="CU624" s="6"/>
      <c r="CV624" s="6"/>
      <c r="CW624" s="6"/>
      <c r="CX624" s="6"/>
      <c r="CY624" s="6"/>
      <c r="CZ624" s="6"/>
      <c r="DA624" s="6"/>
      <c r="DB624" s="6"/>
    </row>
    <row r="625" spans="2:106" x14ac:dyDescent="0.15">
      <c r="B625" s="12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6"/>
      <c r="BF625" s="14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  <c r="CB625" s="6"/>
      <c r="CC625" s="6"/>
      <c r="CD625" s="6"/>
      <c r="CE625" s="6"/>
      <c r="CF625" s="6"/>
      <c r="CG625" s="6"/>
      <c r="CH625" s="6"/>
      <c r="CI625" s="6"/>
      <c r="CJ625" s="6"/>
      <c r="CK625" s="6"/>
      <c r="CL625" s="6"/>
      <c r="CM625" s="6"/>
      <c r="CN625" s="6"/>
      <c r="CO625" s="6"/>
      <c r="CP625" s="6"/>
      <c r="CQ625" s="6"/>
      <c r="CR625" s="6"/>
      <c r="CS625" s="6"/>
      <c r="CT625" s="6"/>
      <c r="CU625" s="6"/>
      <c r="CV625" s="6"/>
      <c r="CW625" s="6"/>
      <c r="CX625" s="6"/>
      <c r="CY625" s="6"/>
      <c r="CZ625" s="6"/>
      <c r="DA625" s="6"/>
      <c r="DB625" s="6"/>
    </row>
    <row r="626" spans="2:106" x14ac:dyDescent="0.15">
      <c r="B626" s="12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6"/>
      <c r="BF626" s="14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  <c r="BX626" s="6"/>
      <c r="BY626" s="6"/>
      <c r="BZ626" s="6"/>
      <c r="CA626" s="6"/>
      <c r="CB626" s="6"/>
      <c r="CC626" s="6"/>
      <c r="CD626" s="6"/>
      <c r="CE626" s="6"/>
      <c r="CF626" s="6"/>
      <c r="CG626" s="6"/>
      <c r="CH626" s="6"/>
      <c r="CI626" s="6"/>
      <c r="CJ626" s="6"/>
      <c r="CK626" s="6"/>
      <c r="CL626" s="6"/>
      <c r="CM626" s="6"/>
      <c r="CN626" s="6"/>
      <c r="CO626" s="6"/>
      <c r="CP626" s="6"/>
      <c r="CQ626" s="6"/>
      <c r="CR626" s="6"/>
      <c r="CS626" s="6"/>
      <c r="CT626" s="6"/>
      <c r="CU626" s="6"/>
      <c r="CV626" s="6"/>
      <c r="CW626" s="6"/>
      <c r="CX626" s="6"/>
      <c r="CY626" s="6"/>
      <c r="CZ626" s="6"/>
      <c r="DA626" s="6"/>
      <c r="DB626" s="6"/>
    </row>
    <row r="627" spans="2:106" x14ac:dyDescent="0.15">
      <c r="B627" s="12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6"/>
      <c r="BF627" s="14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  <c r="CB627" s="6"/>
      <c r="CC627" s="6"/>
      <c r="CD627" s="6"/>
      <c r="CE627" s="6"/>
      <c r="CF627" s="6"/>
      <c r="CG627" s="6"/>
      <c r="CH627" s="6"/>
      <c r="CI627" s="6"/>
      <c r="CJ627" s="6"/>
      <c r="CK627" s="6"/>
      <c r="CL627" s="6"/>
      <c r="CM627" s="6"/>
      <c r="CN627" s="6"/>
      <c r="CO627" s="6"/>
      <c r="CP627" s="6"/>
      <c r="CQ627" s="6"/>
      <c r="CR627" s="6"/>
      <c r="CS627" s="6"/>
      <c r="CT627" s="6"/>
      <c r="CU627" s="6"/>
      <c r="CV627" s="6"/>
      <c r="CW627" s="6"/>
      <c r="CX627" s="6"/>
      <c r="CY627" s="6"/>
      <c r="CZ627" s="6"/>
      <c r="DA627" s="6"/>
      <c r="DB627" s="6"/>
    </row>
    <row r="628" spans="2:106" x14ac:dyDescent="0.15">
      <c r="B628" s="12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6"/>
      <c r="BF628" s="14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  <c r="BX628" s="6"/>
      <c r="BY628" s="6"/>
      <c r="BZ628" s="6"/>
      <c r="CA628" s="6"/>
      <c r="CB628" s="6"/>
      <c r="CC628" s="6"/>
      <c r="CD628" s="6"/>
      <c r="CE628" s="6"/>
      <c r="CF628" s="6"/>
      <c r="CG628" s="6"/>
      <c r="CH628" s="6"/>
      <c r="CI628" s="6"/>
      <c r="CJ628" s="6"/>
      <c r="CK628" s="6"/>
      <c r="CL628" s="6"/>
      <c r="CM628" s="6"/>
      <c r="CN628" s="6"/>
      <c r="CO628" s="6"/>
      <c r="CP628" s="6"/>
      <c r="CQ628" s="6"/>
      <c r="CR628" s="6"/>
      <c r="CS628" s="6"/>
      <c r="CT628" s="6"/>
      <c r="CU628" s="6"/>
      <c r="CV628" s="6"/>
      <c r="CW628" s="6"/>
      <c r="CX628" s="6"/>
      <c r="CY628" s="6"/>
      <c r="CZ628" s="6"/>
      <c r="DA628" s="6"/>
      <c r="DB628" s="6"/>
    </row>
    <row r="629" spans="2:106" x14ac:dyDescent="0.15">
      <c r="B629" s="12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6"/>
      <c r="BF629" s="14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  <c r="CB629" s="6"/>
      <c r="CC629" s="6"/>
      <c r="CD629" s="6"/>
      <c r="CE629" s="6"/>
      <c r="CF629" s="6"/>
      <c r="CG629" s="6"/>
      <c r="CH629" s="6"/>
      <c r="CI629" s="6"/>
      <c r="CJ629" s="6"/>
      <c r="CK629" s="6"/>
      <c r="CL629" s="6"/>
      <c r="CM629" s="6"/>
      <c r="CN629" s="6"/>
      <c r="CO629" s="6"/>
      <c r="CP629" s="6"/>
      <c r="CQ629" s="6"/>
      <c r="CR629" s="6"/>
      <c r="CS629" s="6"/>
      <c r="CT629" s="6"/>
      <c r="CU629" s="6"/>
      <c r="CV629" s="6"/>
      <c r="CW629" s="6"/>
      <c r="CX629" s="6"/>
      <c r="CY629" s="6"/>
      <c r="CZ629" s="6"/>
      <c r="DA629" s="6"/>
      <c r="DB629" s="6"/>
    </row>
    <row r="630" spans="2:106" x14ac:dyDescent="0.15">
      <c r="B630" s="12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6"/>
      <c r="BF630" s="14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  <c r="CB630" s="6"/>
      <c r="CC630" s="6"/>
      <c r="CD630" s="6"/>
      <c r="CE630" s="6"/>
      <c r="CF630" s="6"/>
      <c r="CG630" s="6"/>
      <c r="CH630" s="6"/>
      <c r="CI630" s="6"/>
      <c r="CJ630" s="6"/>
      <c r="CK630" s="6"/>
      <c r="CL630" s="6"/>
      <c r="CM630" s="6"/>
      <c r="CN630" s="6"/>
      <c r="CO630" s="6"/>
      <c r="CP630" s="6"/>
      <c r="CQ630" s="6"/>
      <c r="CR630" s="6"/>
      <c r="CS630" s="6"/>
      <c r="CT630" s="6"/>
      <c r="CU630" s="6"/>
      <c r="CV630" s="6"/>
      <c r="CW630" s="6"/>
      <c r="CX630" s="6"/>
      <c r="CY630" s="6"/>
      <c r="CZ630" s="6"/>
      <c r="DA630" s="6"/>
      <c r="DB630" s="6"/>
    </row>
    <row r="631" spans="2:106" x14ac:dyDescent="0.15">
      <c r="B631" s="12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6"/>
      <c r="BF631" s="14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  <c r="CB631" s="6"/>
      <c r="CC631" s="6"/>
      <c r="CD631" s="6"/>
      <c r="CE631" s="6"/>
      <c r="CF631" s="6"/>
      <c r="CG631" s="6"/>
      <c r="CH631" s="6"/>
      <c r="CI631" s="6"/>
      <c r="CJ631" s="6"/>
      <c r="CK631" s="6"/>
      <c r="CL631" s="6"/>
      <c r="CM631" s="6"/>
      <c r="CN631" s="6"/>
      <c r="CO631" s="6"/>
      <c r="CP631" s="6"/>
      <c r="CQ631" s="6"/>
      <c r="CR631" s="6"/>
      <c r="CS631" s="6"/>
      <c r="CT631" s="6"/>
      <c r="CU631" s="6"/>
      <c r="CV631" s="6"/>
      <c r="CW631" s="6"/>
      <c r="CX631" s="6"/>
      <c r="CY631" s="6"/>
      <c r="CZ631" s="6"/>
      <c r="DA631" s="6"/>
      <c r="DB631" s="6"/>
    </row>
    <row r="632" spans="2:106" x14ac:dyDescent="0.15">
      <c r="B632" s="12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6"/>
      <c r="BF632" s="14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  <c r="CB632" s="6"/>
      <c r="CC632" s="6"/>
      <c r="CD632" s="6"/>
      <c r="CE632" s="6"/>
      <c r="CF632" s="6"/>
      <c r="CG632" s="6"/>
      <c r="CH632" s="6"/>
      <c r="CI632" s="6"/>
      <c r="CJ632" s="6"/>
      <c r="CK632" s="6"/>
      <c r="CL632" s="6"/>
      <c r="CM632" s="6"/>
      <c r="CN632" s="6"/>
      <c r="CO632" s="6"/>
      <c r="CP632" s="6"/>
      <c r="CQ632" s="6"/>
      <c r="CR632" s="6"/>
      <c r="CS632" s="6"/>
      <c r="CT632" s="6"/>
      <c r="CU632" s="6"/>
      <c r="CV632" s="6"/>
      <c r="CW632" s="6"/>
      <c r="CX632" s="6"/>
      <c r="CY632" s="6"/>
      <c r="CZ632" s="6"/>
      <c r="DA632" s="6"/>
      <c r="DB632" s="6"/>
    </row>
    <row r="633" spans="2:106" x14ac:dyDescent="0.15">
      <c r="B633" s="12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6"/>
      <c r="BF633" s="14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  <c r="CB633" s="6"/>
      <c r="CC633" s="6"/>
      <c r="CD633" s="6"/>
      <c r="CE633" s="6"/>
      <c r="CF633" s="6"/>
      <c r="CG633" s="6"/>
      <c r="CH633" s="6"/>
      <c r="CI633" s="6"/>
      <c r="CJ633" s="6"/>
      <c r="CK633" s="6"/>
      <c r="CL633" s="6"/>
      <c r="CM633" s="6"/>
      <c r="CN633" s="6"/>
      <c r="CO633" s="6"/>
      <c r="CP633" s="6"/>
      <c r="CQ633" s="6"/>
      <c r="CR633" s="6"/>
      <c r="CS633" s="6"/>
      <c r="CT633" s="6"/>
      <c r="CU633" s="6"/>
      <c r="CV633" s="6"/>
      <c r="CW633" s="6"/>
      <c r="CX633" s="6"/>
      <c r="CY633" s="6"/>
      <c r="CZ633" s="6"/>
      <c r="DA633" s="6"/>
      <c r="DB633" s="6"/>
    </row>
    <row r="634" spans="2:106" x14ac:dyDescent="0.15">
      <c r="B634" s="12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6"/>
      <c r="BF634" s="14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  <c r="CB634" s="6"/>
      <c r="CC634" s="6"/>
      <c r="CD634" s="6"/>
      <c r="CE634" s="6"/>
      <c r="CF634" s="6"/>
      <c r="CG634" s="6"/>
      <c r="CH634" s="6"/>
      <c r="CI634" s="6"/>
      <c r="CJ634" s="6"/>
      <c r="CK634" s="6"/>
      <c r="CL634" s="6"/>
      <c r="CM634" s="6"/>
      <c r="CN634" s="6"/>
      <c r="CO634" s="6"/>
      <c r="CP634" s="6"/>
      <c r="CQ634" s="6"/>
      <c r="CR634" s="6"/>
      <c r="CS634" s="6"/>
      <c r="CT634" s="6"/>
      <c r="CU634" s="6"/>
      <c r="CV634" s="6"/>
      <c r="CW634" s="6"/>
      <c r="CX634" s="6"/>
      <c r="CY634" s="6"/>
      <c r="CZ634" s="6"/>
      <c r="DA634" s="6"/>
      <c r="DB634" s="6"/>
    </row>
    <row r="635" spans="2:106" x14ac:dyDescent="0.15">
      <c r="B635" s="12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6"/>
      <c r="BF635" s="14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  <c r="CB635" s="6"/>
      <c r="CC635" s="6"/>
      <c r="CD635" s="6"/>
      <c r="CE635" s="6"/>
      <c r="CF635" s="6"/>
      <c r="CG635" s="6"/>
      <c r="CH635" s="6"/>
      <c r="CI635" s="6"/>
      <c r="CJ635" s="6"/>
      <c r="CK635" s="6"/>
      <c r="CL635" s="6"/>
      <c r="CM635" s="6"/>
      <c r="CN635" s="6"/>
      <c r="CO635" s="6"/>
      <c r="CP635" s="6"/>
      <c r="CQ635" s="6"/>
      <c r="CR635" s="6"/>
      <c r="CS635" s="6"/>
      <c r="CT635" s="6"/>
      <c r="CU635" s="6"/>
      <c r="CV635" s="6"/>
      <c r="CW635" s="6"/>
      <c r="CX635" s="6"/>
      <c r="CY635" s="6"/>
      <c r="CZ635" s="6"/>
      <c r="DA635" s="6"/>
      <c r="DB635" s="6"/>
    </row>
    <row r="636" spans="2:106" x14ac:dyDescent="0.15">
      <c r="B636" s="12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6"/>
      <c r="BF636" s="14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  <c r="CB636" s="6"/>
      <c r="CC636" s="6"/>
      <c r="CD636" s="6"/>
      <c r="CE636" s="6"/>
      <c r="CF636" s="6"/>
      <c r="CG636" s="6"/>
      <c r="CH636" s="6"/>
      <c r="CI636" s="6"/>
      <c r="CJ636" s="6"/>
      <c r="CK636" s="6"/>
      <c r="CL636" s="6"/>
      <c r="CM636" s="6"/>
      <c r="CN636" s="6"/>
      <c r="CO636" s="6"/>
      <c r="CP636" s="6"/>
      <c r="CQ636" s="6"/>
      <c r="CR636" s="6"/>
      <c r="CS636" s="6"/>
      <c r="CT636" s="6"/>
      <c r="CU636" s="6"/>
      <c r="CV636" s="6"/>
      <c r="CW636" s="6"/>
      <c r="CX636" s="6"/>
      <c r="CY636" s="6"/>
      <c r="CZ636" s="6"/>
      <c r="DA636" s="6"/>
      <c r="DB636" s="6"/>
    </row>
    <row r="637" spans="2:106" x14ac:dyDescent="0.15">
      <c r="B637" s="12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6"/>
      <c r="BF637" s="14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  <c r="CB637" s="6"/>
      <c r="CC637" s="6"/>
      <c r="CD637" s="6"/>
      <c r="CE637" s="6"/>
      <c r="CF637" s="6"/>
      <c r="CG637" s="6"/>
      <c r="CH637" s="6"/>
      <c r="CI637" s="6"/>
      <c r="CJ637" s="6"/>
      <c r="CK637" s="6"/>
      <c r="CL637" s="6"/>
      <c r="CM637" s="6"/>
      <c r="CN637" s="6"/>
      <c r="CO637" s="6"/>
      <c r="CP637" s="6"/>
      <c r="CQ637" s="6"/>
      <c r="CR637" s="6"/>
      <c r="CS637" s="6"/>
      <c r="CT637" s="6"/>
      <c r="CU637" s="6"/>
      <c r="CV637" s="6"/>
      <c r="CW637" s="6"/>
      <c r="CX637" s="6"/>
      <c r="CY637" s="6"/>
      <c r="CZ637" s="6"/>
      <c r="DA637" s="6"/>
      <c r="DB637" s="6"/>
    </row>
    <row r="638" spans="2:106" x14ac:dyDescent="0.15">
      <c r="B638" s="12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6"/>
      <c r="BF638" s="14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  <c r="BX638" s="6"/>
      <c r="BY638" s="6"/>
      <c r="BZ638" s="6"/>
      <c r="CA638" s="6"/>
      <c r="CB638" s="6"/>
      <c r="CC638" s="6"/>
      <c r="CD638" s="6"/>
      <c r="CE638" s="6"/>
      <c r="CF638" s="6"/>
      <c r="CG638" s="6"/>
      <c r="CH638" s="6"/>
      <c r="CI638" s="6"/>
      <c r="CJ638" s="6"/>
      <c r="CK638" s="6"/>
      <c r="CL638" s="6"/>
      <c r="CM638" s="6"/>
      <c r="CN638" s="6"/>
      <c r="CO638" s="6"/>
      <c r="CP638" s="6"/>
      <c r="CQ638" s="6"/>
      <c r="CR638" s="6"/>
      <c r="CS638" s="6"/>
      <c r="CT638" s="6"/>
      <c r="CU638" s="6"/>
      <c r="CV638" s="6"/>
      <c r="CW638" s="6"/>
      <c r="CX638" s="6"/>
      <c r="CY638" s="6"/>
      <c r="CZ638" s="6"/>
      <c r="DA638" s="6"/>
      <c r="DB638" s="6"/>
    </row>
    <row r="639" spans="2:106" x14ac:dyDescent="0.15">
      <c r="B639" s="12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6"/>
      <c r="BF639" s="14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  <c r="BX639" s="6"/>
      <c r="BY639" s="6"/>
      <c r="BZ639" s="6"/>
      <c r="CA639" s="6"/>
      <c r="CB639" s="6"/>
      <c r="CC639" s="6"/>
      <c r="CD639" s="6"/>
      <c r="CE639" s="6"/>
      <c r="CF639" s="6"/>
      <c r="CG639" s="6"/>
      <c r="CH639" s="6"/>
      <c r="CI639" s="6"/>
      <c r="CJ639" s="6"/>
      <c r="CK639" s="6"/>
      <c r="CL639" s="6"/>
      <c r="CM639" s="6"/>
      <c r="CN639" s="6"/>
      <c r="CO639" s="6"/>
      <c r="CP639" s="6"/>
      <c r="CQ639" s="6"/>
      <c r="CR639" s="6"/>
      <c r="CS639" s="6"/>
      <c r="CT639" s="6"/>
      <c r="CU639" s="6"/>
      <c r="CV639" s="6"/>
      <c r="CW639" s="6"/>
      <c r="CX639" s="6"/>
      <c r="CY639" s="6"/>
      <c r="CZ639" s="6"/>
      <c r="DA639" s="6"/>
      <c r="DB639" s="6"/>
    </row>
    <row r="640" spans="2:106" x14ac:dyDescent="0.15">
      <c r="B640" s="12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6"/>
      <c r="BF640" s="14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  <c r="CB640" s="6"/>
      <c r="CC640" s="6"/>
      <c r="CD640" s="6"/>
      <c r="CE640" s="6"/>
      <c r="CF640" s="6"/>
      <c r="CG640" s="6"/>
      <c r="CH640" s="6"/>
      <c r="CI640" s="6"/>
      <c r="CJ640" s="6"/>
      <c r="CK640" s="6"/>
      <c r="CL640" s="6"/>
      <c r="CM640" s="6"/>
      <c r="CN640" s="6"/>
      <c r="CO640" s="6"/>
      <c r="CP640" s="6"/>
      <c r="CQ640" s="6"/>
      <c r="CR640" s="6"/>
      <c r="CS640" s="6"/>
      <c r="CT640" s="6"/>
      <c r="CU640" s="6"/>
      <c r="CV640" s="6"/>
      <c r="CW640" s="6"/>
      <c r="CX640" s="6"/>
      <c r="CY640" s="6"/>
      <c r="CZ640" s="6"/>
      <c r="DA640" s="6"/>
      <c r="DB640" s="6"/>
    </row>
    <row r="641" spans="2:106" x14ac:dyDescent="0.15">
      <c r="B641" s="12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6"/>
      <c r="BF641" s="14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  <c r="CB641" s="6"/>
      <c r="CC641" s="6"/>
      <c r="CD641" s="6"/>
      <c r="CE641" s="6"/>
      <c r="CF641" s="6"/>
      <c r="CG641" s="6"/>
      <c r="CH641" s="6"/>
      <c r="CI641" s="6"/>
      <c r="CJ641" s="6"/>
      <c r="CK641" s="6"/>
      <c r="CL641" s="6"/>
      <c r="CM641" s="6"/>
      <c r="CN641" s="6"/>
      <c r="CO641" s="6"/>
      <c r="CP641" s="6"/>
      <c r="CQ641" s="6"/>
      <c r="CR641" s="6"/>
      <c r="CS641" s="6"/>
      <c r="CT641" s="6"/>
      <c r="CU641" s="6"/>
      <c r="CV641" s="6"/>
      <c r="CW641" s="6"/>
      <c r="CX641" s="6"/>
      <c r="CY641" s="6"/>
      <c r="CZ641" s="6"/>
      <c r="DA641" s="6"/>
      <c r="DB641" s="6"/>
    </row>
    <row r="642" spans="2:106" x14ac:dyDescent="0.15">
      <c r="B642" s="12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6"/>
      <c r="BF642" s="14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  <c r="CB642" s="6"/>
      <c r="CC642" s="6"/>
      <c r="CD642" s="6"/>
      <c r="CE642" s="6"/>
      <c r="CF642" s="6"/>
      <c r="CG642" s="6"/>
      <c r="CH642" s="6"/>
      <c r="CI642" s="6"/>
      <c r="CJ642" s="6"/>
      <c r="CK642" s="6"/>
      <c r="CL642" s="6"/>
      <c r="CM642" s="6"/>
      <c r="CN642" s="6"/>
      <c r="CO642" s="6"/>
      <c r="CP642" s="6"/>
      <c r="CQ642" s="6"/>
      <c r="CR642" s="6"/>
      <c r="CS642" s="6"/>
      <c r="CT642" s="6"/>
      <c r="CU642" s="6"/>
      <c r="CV642" s="6"/>
      <c r="CW642" s="6"/>
      <c r="CX642" s="6"/>
      <c r="CY642" s="6"/>
      <c r="CZ642" s="6"/>
      <c r="DA642" s="6"/>
      <c r="DB642" s="6"/>
    </row>
    <row r="643" spans="2:106" x14ac:dyDescent="0.15">
      <c r="B643" s="12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6"/>
      <c r="BF643" s="14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6"/>
      <c r="CC643" s="6"/>
      <c r="CD643" s="6"/>
      <c r="CE643" s="6"/>
      <c r="CF643" s="6"/>
      <c r="CG643" s="6"/>
      <c r="CH643" s="6"/>
      <c r="CI643" s="6"/>
      <c r="CJ643" s="6"/>
      <c r="CK643" s="6"/>
      <c r="CL643" s="6"/>
      <c r="CM643" s="6"/>
      <c r="CN643" s="6"/>
      <c r="CO643" s="6"/>
      <c r="CP643" s="6"/>
      <c r="CQ643" s="6"/>
      <c r="CR643" s="6"/>
      <c r="CS643" s="6"/>
      <c r="CT643" s="6"/>
      <c r="CU643" s="6"/>
      <c r="CV643" s="6"/>
      <c r="CW643" s="6"/>
      <c r="CX643" s="6"/>
      <c r="CY643" s="6"/>
      <c r="CZ643" s="6"/>
      <c r="DA643" s="6"/>
      <c r="DB643" s="6"/>
    </row>
    <row r="644" spans="2:106" x14ac:dyDescent="0.15">
      <c r="B644" s="12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6"/>
      <c r="BF644" s="14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6"/>
      <c r="CC644" s="6"/>
      <c r="CD644" s="6"/>
      <c r="CE644" s="6"/>
      <c r="CF644" s="6"/>
      <c r="CG644" s="6"/>
      <c r="CH644" s="6"/>
      <c r="CI644" s="6"/>
      <c r="CJ644" s="6"/>
      <c r="CK644" s="6"/>
      <c r="CL644" s="6"/>
      <c r="CM644" s="6"/>
      <c r="CN644" s="6"/>
      <c r="CO644" s="6"/>
      <c r="CP644" s="6"/>
      <c r="CQ644" s="6"/>
      <c r="CR644" s="6"/>
      <c r="CS644" s="6"/>
      <c r="CT644" s="6"/>
      <c r="CU644" s="6"/>
      <c r="CV644" s="6"/>
      <c r="CW644" s="6"/>
      <c r="CX644" s="6"/>
      <c r="CY644" s="6"/>
      <c r="CZ644" s="6"/>
      <c r="DA644" s="6"/>
      <c r="DB644" s="6"/>
    </row>
    <row r="645" spans="2:106" x14ac:dyDescent="0.15">
      <c r="B645" s="12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6"/>
      <c r="BF645" s="14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6"/>
      <c r="BY645" s="6"/>
      <c r="BZ645" s="6"/>
      <c r="CA645" s="6"/>
      <c r="CB645" s="6"/>
      <c r="CC645" s="6"/>
      <c r="CD645" s="6"/>
      <c r="CE645" s="6"/>
      <c r="CF645" s="6"/>
      <c r="CG645" s="6"/>
      <c r="CH645" s="6"/>
      <c r="CI645" s="6"/>
      <c r="CJ645" s="6"/>
      <c r="CK645" s="6"/>
      <c r="CL645" s="6"/>
      <c r="CM645" s="6"/>
      <c r="CN645" s="6"/>
      <c r="CO645" s="6"/>
      <c r="CP645" s="6"/>
      <c r="CQ645" s="6"/>
      <c r="CR645" s="6"/>
      <c r="CS645" s="6"/>
      <c r="CT645" s="6"/>
      <c r="CU645" s="6"/>
      <c r="CV645" s="6"/>
      <c r="CW645" s="6"/>
      <c r="CX645" s="6"/>
      <c r="CY645" s="6"/>
      <c r="CZ645" s="6"/>
      <c r="DA645" s="6"/>
      <c r="DB645" s="6"/>
    </row>
    <row r="646" spans="2:106" x14ac:dyDescent="0.15">
      <c r="B646" s="12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6"/>
      <c r="BF646" s="14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  <c r="BX646" s="6"/>
      <c r="BY646" s="6"/>
      <c r="BZ646" s="6"/>
      <c r="CA646" s="6"/>
      <c r="CB646" s="6"/>
      <c r="CC646" s="6"/>
      <c r="CD646" s="6"/>
      <c r="CE646" s="6"/>
      <c r="CF646" s="6"/>
      <c r="CG646" s="6"/>
      <c r="CH646" s="6"/>
      <c r="CI646" s="6"/>
      <c r="CJ646" s="6"/>
      <c r="CK646" s="6"/>
      <c r="CL646" s="6"/>
      <c r="CM646" s="6"/>
      <c r="CN646" s="6"/>
      <c r="CO646" s="6"/>
      <c r="CP646" s="6"/>
      <c r="CQ646" s="6"/>
      <c r="CR646" s="6"/>
      <c r="CS646" s="6"/>
      <c r="CT646" s="6"/>
      <c r="CU646" s="6"/>
      <c r="CV646" s="6"/>
      <c r="CW646" s="6"/>
      <c r="CX646" s="6"/>
      <c r="CY646" s="6"/>
      <c r="CZ646" s="6"/>
      <c r="DA646" s="6"/>
      <c r="DB646" s="6"/>
    </row>
    <row r="647" spans="2:106" x14ac:dyDescent="0.15">
      <c r="B647" s="12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6"/>
      <c r="BF647" s="14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  <c r="BX647" s="6"/>
      <c r="BY647" s="6"/>
      <c r="BZ647" s="6"/>
      <c r="CA647" s="6"/>
      <c r="CB647" s="6"/>
      <c r="CC647" s="6"/>
      <c r="CD647" s="6"/>
      <c r="CE647" s="6"/>
      <c r="CF647" s="6"/>
      <c r="CG647" s="6"/>
      <c r="CH647" s="6"/>
      <c r="CI647" s="6"/>
      <c r="CJ647" s="6"/>
      <c r="CK647" s="6"/>
      <c r="CL647" s="6"/>
      <c r="CM647" s="6"/>
      <c r="CN647" s="6"/>
      <c r="CO647" s="6"/>
      <c r="CP647" s="6"/>
      <c r="CQ647" s="6"/>
      <c r="CR647" s="6"/>
      <c r="CS647" s="6"/>
      <c r="CT647" s="6"/>
      <c r="CU647" s="6"/>
      <c r="CV647" s="6"/>
      <c r="CW647" s="6"/>
      <c r="CX647" s="6"/>
      <c r="CY647" s="6"/>
      <c r="CZ647" s="6"/>
      <c r="DA647" s="6"/>
      <c r="DB647" s="6"/>
    </row>
    <row r="648" spans="2:106" x14ac:dyDescent="0.15">
      <c r="B648" s="12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6"/>
      <c r="BF648" s="14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  <c r="BX648" s="6"/>
      <c r="BY648" s="6"/>
      <c r="BZ648" s="6"/>
      <c r="CA648" s="6"/>
      <c r="CB648" s="6"/>
      <c r="CC648" s="6"/>
      <c r="CD648" s="6"/>
      <c r="CE648" s="6"/>
      <c r="CF648" s="6"/>
      <c r="CG648" s="6"/>
      <c r="CH648" s="6"/>
      <c r="CI648" s="6"/>
      <c r="CJ648" s="6"/>
      <c r="CK648" s="6"/>
      <c r="CL648" s="6"/>
      <c r="CM648" s="6"/>
      <c r="CN648" s="6"/>
      <c r="CO648" s="6"/>
      <c r="CP648" s="6"/>
      <c r="CQ648" s="6"/>
      <c r="CR648" s="6"/>
      <c r="CS648" s="6"/>
      <c r="CT648" s="6"/>
      <c r="CU648" s="6"/>
      <c r="CV648" s="6"/>
      <c r="CW648" s="6"/>
      <c r="CX648" s="6"/>
      <c r="CY648" s="6"/>
      <c r="CZ648" s="6"/>
      <c r="DA648" s="6"/>
      <c r="DB648" s="6"/>
    </row>
    <row r="649" spans="2:106" x14ac:dyDescent="0.15">
      <c r="B649" s="12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6"/>
      <c r="BF649" s="14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  <c r="BX649" s="6"/>
      <c r="BY649" s="6"/>
      <c r="BZ649" s="6"/>
      <c r="CA649" s="6"/>
      <c r="CB649" s="6"/>
      <c r="CC649" s="6"/>
      <c r="CD649" s="6"/>
      <c r="CE649" s="6"/>
      <c r="CF649" s="6"/>
      <c r="CG649" s="6"/>
      <c r="CH649" s="6"/>
      <c r="CI649" s="6"/>
      <c r="CJ649" s="6"/>
      <c r="CK649" s="6"/>
      <c r="CL649" s="6"/>
      <c r="CM649" s="6"/>
      <c r="CN649" s="6"/>
      <c r="CO649" s="6"/>
      <c r="CP649" s="6"/>
      <c r="CQ649" s="6"/>
      <c r="CR649" s="6"/>
      <c r="CS649" s="6"/>
      <c r="CT649" s="6"/>
      <c r="CU649" s="6"/>
      <c r="CV649" s="6"/>
      <c r="CW649" s="6"/>
      <c r="CX649" s="6"/>
      <c r="CY649" s="6"/>
      <c r="CZ649" s="6"/>
      <c r="DA649" s="6"/>
      <c r="DB649" s="6"/>
    </row>
    <row r="650" spans="2:106" x14ac:dyDescent="0.15">
      <c r="B650" s="12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6"/>
      <c r="BF650" s="14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/>
      <c r="CC650" s="6"/>
      <c r="CD650" s="6"/>
      <c r="CE650" s="6"/>
      <c r="CF650" s="6"/>
      <c r="CG650" s="6"/>
      <c r="CH650" s="6"/>
      <c r="CI650" s="6"/>
      <c r="CJ650" s="6"/>
      <c r="CK650" s="6"/>
      <c r="CL650" s="6"/>
      <c r="CM650" s="6"/>
      <c r="CN650" s="6"/>
      <c r="CO650" s="6"/>
      <c r="CP650" s="6"/>
      <c r="CQ650" s="6"/>
      <c r="CR650" s="6"/>
      <c r="CS650" s="6"/>
      <c r="CT650" s="6"/>
      <c r="CU650" s="6"/>
      <c r="CV650" s="6"/>
      <c r="CW650" s="6"/>
      <c r="CX650" s="6"/>
      <c r="CY650" s="6"/>
      <c r="CZ650" s="6"/>
      <c r="DA650" s="6"/>
      <c r="DB650" s="6"/>
    </row>
    <row r="651" spans="2:106" x14ac:dyDescent="0.15">
      <c r="B651" s="12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6"/>
      <c r="BF651" s="14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  <c r="CC651" s="6"/>
      <c r="CD651" s="6"/>
      <c r="CE651" s="6"/>
      <c r="CF651" s="6"/>
      <c r="CG651" s="6"/>
      <c r="CH651" s="6"/>
      <c r="CI651" s="6"/>
      <c r="CJ651" s="6"/>
      <c r="CK651" s="6"/>
      <c r="CL651" s="6"/>
      <c r="CM651" s="6"/>
      <c r="CN651" s="6"/>
      <c r="CO651" s="6"/>
      <c r="CP651" s="6"/>
      <c r="CQ651" s="6"/>
      <c r="CR651" s="6"/>
      <c r="CS651" s="6"/>
      <c r="CT651" s="6"/>
      <c r="CU651" s="6"/>
      <c r="CV651" s="6"/>
      <c r="CW651" s="6"/>
      <c r="CX651" s="6"/>
      <c r="CY651" s="6"/>
      <c r="CZ651" s="6"/>
      <c r="DA651" s="6"/>
      <c r="DB651" s="6"/>
    </row>
    <row r="652" spans="2:106" x14ac:dyDescent="0.15">
      <c r="B652" s="12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6"/>
      <c r="BF652" s="14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  <c r="CB652" s="6"/>
      <c r="CC652" s="6"/>
      <c r="CD652" s="6"/>
      <c r="CE652" s="6"/>
      <c r="CF652" s="6"/>
      <c r="CG652" s="6"/>
      <c r="CH652" s="6"/>
      <c r="CI652" s="6"/>
      <c r="CJ652" s="6"/>
      <c r="CK652" s="6"/>
      <c r="CL652" s="6"/>
      <c r="CM652" s="6"/>
      <c r="CN652" s="6"/>
      <c r="CO652" s="6"/>
      <c r="CP652" s="6"/>
      <c r="CQ652" s="6"/>
      <c r="CR652" s="6"/>
      <c r="CS652" s="6"/>
      <c r="CT652" s="6"/>
      <c r="CU652" s="6"/>
      <c r="CV652" s="6"/>
      <c r="CW652" s="6"/>
      <c r="CX652" s="6"/>
      <c r="CY652" s="6"/>
      <c r="CZ652" s="6"/>
      <c r="DA652" s="6"/>
      <c r="DB652" s="6"/>
    </row>
    <row r="653" spans="2:106" x14ac:dyDescent="0.15">
      <c r="B653" s="12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6"/>
      <c r="BF653" s="14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  <c r="CB653" s="6"/>
      <c r="CC653" s="6"/>
      <c r="CD653" s="6"/>
      <c r="CE653" s="6"/>
      <c r="CF653" s="6"/>
      <c r="CG653" s="6"/>
      <c r="CH653" s="6"/>
      <c r="CI653" s="6"/>
      <c r="CJ653" s="6"/>
      <c r="CK653" s="6"/>
      <c r="CL653" s="6"/>
      <c r="CM653" s="6"/>
      <c r="CN653" s="6"/>
      <c r="CO653" s="6"/>
      <c r="CP653" s="6"/>
      <c r="CQ653" s="6"/>
      <c r="CR653" s="6"/>
      <c r="CS653" s="6"/>
      <c r="CT653" s="6"/>
      <c r="CU653" s="6"/>
      <c r="CV653" s="6"/>
      <c r="CW653" s="6"/>
      <c r="CX653" s="6"/>
      <c r="CY653" s="6"/>
      <c r="CZ653" s="6"/>
      <c r="DA653" s="6"/>
      <c r="DB653" s="6"/>
    </row>
    <row r="654" spans="2:106" x14ac:dyDescent="0.15">
      <c r="B654" s="12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6"/>
      <c r="BF654" s="14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  <c r="CB654" s="6"/>
      <c r="CC654" s="6"/>
      <c r="CD654" s="6"/>
      <c r="CE654" s="6"/>
      <c r="CF654" s="6"/>
      <c r="CG654" s="6"/>
      <c r="CH654" s="6"/>
      <c r="CI654" s="6"/>
      <c r="CJ654" s="6"/>
      <c r="CK654" s="6"/>
      <c r="CL654" s="6"/>
      <c r="CM654" s="6"/>
      <c r="CN654" s="6"/>
      <c r="CO654" s="6"/>
      <c r="CP654" s="6"/>
      <c r="CQ654" s="6"/>
      <c r="CR654" s="6"/>
      <c r="CS654" s="6"/>
      <c r="CT654" s="6"/>
      <c r="CU654" s="6"/>
      <c r="CV654" s="6"/>
      <c r="CW654" s="6"/>
      <c r="CX654" s="6"/>
      <c r="CY654" s="6"/>
      <c r="CZ654" s="6"/>
      <c r="DA654" s="6"/>
      <c r="DB654" s="6"/>
    </row>
    <row r="655" spans="2:106" x14ac:dyDescent="0.15">
      <c r="B655" s="12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6"/>
      <c r="BF655" s="14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  <c r="CB655" s="6"/>
      <c r="CC655" s="6"/>
      <c r="CD655" s="6"/>
      <c r="CE655" s="6"/>
      <c r="CF655" s="6"/>
      <c r="CG655" s="6"/>
      <c r="CH655" s="6"/>
      <c r="CI655" s="6"/>
      <c r="CJ655" s="6"/>
      <c r="CK655" s="6"/>
      <c r="CL655" s="6"/>
      <c r="CM655" s="6"/>
      <c r="CN655" s="6"/>
      <c r="CO655" s="6"/>
      <c r="CP655" s="6"/>
      <c r="CQ655" s="6"/>
      <c r="CR655" s="6"/>
      <c r="CS655" s="6"/>
      <c r="CT655" s="6"/>
      <c r="CU655" s="6"/>
      <c r="CV655" s="6"/>
      <c r="CW655" s="6"/>
      <c r="CX655" s="6"/>
      <c r="CY655" s="6"/>
      <c r="CZ655" s="6"/>
      <c r="DA655" s="6"/>
      <c r="DB655" s="6"/>
    </row>
    <row r="656" spans="2:106" x14ac:dyDescent="0.15">
      <c r="B656" s="12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6"/>
      <c r="BF656" s="14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  <c r="CB656" s="6"/>
      <c r="CC656" s="6"/>
      <c r="CD656" s="6"/>
      <c r="CE656" s="6"/>
      <c r="CF656" s="6"/>
      <c r="CG656" s="6"/>
      <c r="CH656" s="6"/>
      <c r="CI656" s="6"/>
      <c r="CJ656" s="6"/>
      <c r="CK656" s="6"/>
      <c r="CL656" s="6"/>
      <c r="CM656" s="6"/>
      <c r="CN656" s="6"/>
      <c r="CO656" s="6"/>
      <c r="CP656" s="6"/>
      <c r="CQ656" s="6"/>
      <c r="CR656" s="6"/>
      <c r="CS656" s="6"/>
      <c r="CT656" s="6"/>
      <c r="CU656" s="6"/>
      <c r="CV656" s="6"/>
      <c r="CW656" s="6"/>
      <c r="CX656" s="6"/>
      <c r="CY656" s="6"/>
      <c r="CZ656" s="6"/>
      <c r="DA656" s="6"/>
      <c r="DB656" s="6"/>
    </row>
    <row r="657" spans="2:106" x14ac:dyDescent="0.15">
      <c r="B657" s="12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6"/>
      <c r="BF657" s="14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  <c r="CB657" s="6"/>
      <c r="CC657" s="6"/>
      <c r="CD657" s="6"/>
      <c r="CE657" s="6"/>
      <c r="CF657" s="6"/>
      <c r="CG657" s="6"/>
      <c r="CH657" s="6"/>
      <c r="CI657" s="6"/>
      <c r="CJ657" s="6"/>
      <c r="CK657" s="6"/>
      <c r="CL657" s="6"/>
      <c r="CM657" s="6"/>
      <c r="CN657" s="6"/>
      <c r="CO657" s="6"/>
      <c r="CP657" s="6"/>
      <c r="CQ657" s="6"/>
      <c r="CR657" s="6"/>
      <c r="CS657" s="6"/>
      <c r="CT657" s="6"/>
      <c r="CU657" s="6"/>
      <c r="CV657" s="6"/>
      <c r="CW657" s="6"/>
      <c r="CX657" s="6"/>
      <c r="CY657" s="6"/>
      <c r="CZ657" s="6"/>
      <c r="DA657" s="6"/>
      <c r="DB657" s="6"/>
    </row>
    <row r="658" spans="2:106" x14ac:dyDescent="0.15">
      <c r="B658" s="12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6"/>
      <c r="BF658" s="14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  <c r="CB658" s="6"/>
      <c r="CC658" s="6"/>
      <c r="CD658" s="6"/>
      <c r="CE658" s="6"/>
      <c r="CF658" s="6"/>
      <c r="CG658" s="6"/>
      <c r="CH658" s="6"/>
      <c r="CI658" s="6"/>
      <c r="CJ658" s="6"/>
      <c r="CK658" s="6"/>
      <c r="CL658" s="6"/>
      <c r="CM658" s="6"/>
      <c r="CN658" s="6"/>
      <c r="CO658" s="6"/>
      <c r="CP658" s="6"/>
      <c r="CQ658" s="6"/>
      <c r="CR658" s="6"/>
      <c r="CS658" s="6"/>
      <c r="CT658" s="6"/>
      <c r="CU658" s="6"/>
      <c r="CV658" s="6"/>
      <c r="CW658" s="6"/>
      <c r="CX658" s="6"/>
      <c r="CY658" s="6"/>
      <c r="CZ658" s="6"/>
      <c r="DA658" s="6"/>
      <c r="DB658" s="6"/>
    </row>
    <row r="659" spans="2:106" x14ac:dyDescent="0.15">
      <c r="B659" s="12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6"/>
      <c r="BF659" s="14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  <c r="CB659" s="6"/>
      <c r="CC659" s="6"/>
      <c r="CD659" s="6"/>
      <c r="CE659" s="6"/>
      <c r="CF659" s="6"/>
      <c r="CG659" s="6"/>
      <c r="CH659" s="6"/>
      <c r="CI659" s="6"/>
      <c r="CJ659" s="6"/>
      <c r="CK659" s="6"/>
      <c r="CL659" s="6"/>
      <c r="CM659" s="6"/>
      <c r="CN659" s="6"/>
      <c r="CO659" s="6"/>
      <c r="CP659" s="6"/>
      <c r="CQ659" s="6"/>
      <c r="CR659" s="6"/>
      <c r="CS659" s="6"/>
      <c r="CT659" s="6"/>
      <c r="CU659" s="6"/>
      <c r="CV659" s="6"/>
      <c r="CW659" s="6"/>
      <c r="CX659" s="6"/>
      <c r="CY659" s="6"/>
      <c r="CZ659" s="6"/>
      <c r="DA659" s="6"/>
      <c r="DB659" s="6"/>
    </row>
    <row r="660" spans="2:106" x14ac:dyDescent="0.15">
      <c r="B660" s="12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6"/>
      <c r="BF660" s="14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  <c r="CB660" s="6"/>
      <c r="CC660" s="6"/>
      <c r="CD660" s="6"/>
      <c r="CE660" s="6"/>
      <c r="CF660" s="6"/>
      <c r="CG660" s="6"/>
      <c r="CH660" s="6"/>
      <c r="CI660" s="6"/>
      <c r="CJ660" s="6"/>
      <c r="CK660" s="6"/>
      <c r="CL660" s="6"/>
      <c r="CM660" s="6"/>
      <c r="CN660" s="6"/>
      <c r="CO660" s="6"/>
      <c r="CP660" s="6"/>
      <c r="CQ660" s="6"/>
      <c r="CR660" s="6"/>
      <c r="CS660" s="6"/>
      <c r="CT660" s="6"/>
      <c r="CU660" s="6"/>
      <c r="CV660" s="6"/>
      <c r="CW660" s="6"/>
      <c r="CX660" s="6"/>
      <c r="CY660" s="6"/>
      <c r="CZ660" s="6"/>
      <c r="DA660" s="6"/>
      <c r="DB660" s="6"/>
    </row>
    <row r="661" spans="2:106" x14ac:dyDescent="0.15">
      <c r="B661" s="12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6"/>
      <c r="BF661" s="14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6"/>
      <c r="CC661" s="6"/>
      <c r="CD661" s="6"/>
      <c r="CE661" s="6"/>
      <c r="CF661" s="6"/>
      <c r="CG661" s="6"/>
      <c r="CH661" s="6"/>
      <c r="CI661" s="6"/>
      <c r="CJ661" s="6"/>
      <c r="CK661" s="6"/>
      <c r="CL661" s="6"/>
      <c r="CM661" s="6"/>
      <c r="CN661" s="6"/>
      <c r="CO661" s="6"/>
      <c r="CP661" s="6"/>
      <c r="CQ661" s="6"/>
      <c r="CR661" s="6"/>
      <c r="CS661" s="6"/>
      <c r="CT661" s="6"/>
      <c r="CU661" s="6"/>
      <c r="CV661" s="6"/>
      <c r="CW661" s="6"/>
      <c r="CX661" s="6"/>
      <c r="CY661" s="6"/>
      <c r="CZ661" s="6"/>
      <c r="DA661" s="6"/>
      <c r="DB661" s="6"/>
    </row>
    <row r="662" spans="2:106" x14ac:dyDescent="0.15">
      <c r="B662" s="12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6"/>
      <c r="BF662" s="14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  <c r="CB662" s="6"/>
      <c r="CC662" s="6"/>
      <c r="CD662" s="6"/>
      <c r="CE662" s="6"/>
      <c r="CF662" s="6"/>
      <c r="CG662" s="6"/>
      <c r="CH662" s="6"/>
      <c r="CI662" s="6"/>
      <c r="CJ662" s="6"/>
      <c r="CK662" s="6"/>
      <c r="CL662" s="6"/>
      <c r="CM662" s="6"/>
      <c r="CN662" s="6"/>
      <c r="CO662" s="6"/>
      <c r="CP662" s="6"/>
      <c r="CQ662" s="6"/>
      <c r="CR662" s="6"/>
      <c r="CS662" s="6"/>
      <c r="CT662" s="6"/>
      <c r="CU662" s="6"/>
      <c r="CV662" s="6"/>
      <c r="CW662" s="6"/>
      <c r="CX662" s="6"/>
      <c r="CY662" s="6"/>
      <c r="CZ662" s="6"/>
      <c r="DA662" s="6"/>
      <c r="DB662" s="6"/>
    </row>
    <row r="663" spans="2:106" x14ac:dyDescent="0.15">
      <c r="B663" s="12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6"/>
      <c r="BF663" s="14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  <c r="CB663" s="6"/>
      <c r="CC663" s="6"/>
      <c r="CD663" s="6"/>
      <c r="CE663" s="6"/>
      <c r="CF663" s="6"/>
      <c r="CG663" s="6"/>
      <c r="CH663" s="6"/>
      <c r="CI663" s="6"/>
      <c r="CJ663" s="6"/>
      <c r="CK663" s="6"/>
      <c r="CL663" s="6"/>
      <c r="CM663" s="6"/>
      <c r="CN663" s="6"/>
      <c r="CO663" s="6"/>
      <c r="CP663" s="6"/>
      <c r="CQ663" s="6"/>
      <c r="CR663" s="6"/>
      <c r="CS663" s="6"/>
      <c r="CT663" s="6"/>
      <c r="CU663" s="6"/>
      <c r="CV663" s="6"/>
      <c r="CW663" s="6"/>
      <c r="CX663" s="6"/>
      <c r="CY663" s="6"/>
      <c r="CZ663" s="6"/>
      <c r="DA663" s="6"/>
      <c r="DB663" s="6"/>
    </row>
    <row r="664" spans="2:106" x14ac:dyDescent="0.15">
      <c r="B664" s="12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6"/>
      <c r="BF664" s="14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  <c r="CB664" s="6"/>
      <c r="CC664" s="6"/>
      <c r="CD664" s="6"/>
      <c r="CE664" s="6"/>
      <c r="CF664" s="6"/>
      <c r="CG664" s="6"/>
      <c r="CH664" s="6"/>
      <c r="CI664" s="6"/>
      <c r="CJ664" s="6"/>
      <c r="CK664" s="6"/>
      <c r="CL664" s="6"/>
      <c r="CM664" s="6"/>
      <c r="CN664" s="6"/>
      <c r="CO664" s="6"/>
      <c r="CP664" s="6"/>
      <c r="CQ664" s="6"/>
      <c r="CR664" s="6"/>
      <c r="CS664" s="6"/>
      <c r="CT664" s="6"/>
      <c r="CU664" s="6"/>
      <c r="CV664" s="6"/>
      <c r="CW664" s="6"/>
      <c r="CX664" s="6"/>
      <c r="CY664" s="6"/>
      <c r="CZ664" s="6"/>
      <c r="DA664" s="6"/>
      <c r="DB664" s="6"/>
    </row>
    <row r="665" spans="2:106" x14ac:dyDescent="0.15">
      <c r="B665" s="12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6"/>
      <c r="BF665" s="14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  <c r="CB665" s="6"/>
      <c r="CC665" s="6"/>
      <c r="CD665" s="6"/>
      <c r="CE665" s="6"/>
      <c r="CF665" s="6"/>
      <c r="CG665" s="6"/>
      <c r="CH665" s="6"/>
      <c r="CI665" s="6"/>
      <c r="CJ665" s="6"/>
      <c r="CK665" s="6"/>
      <c r="CL665" s="6"/>
      <c r="CM665" s="6"/>
      <c r="CN665" s="6"/>
      <c r="CO665" s="6"/>
      <c r="CP665" s="6"/>
      <c r="CQ665" s="6"/>
      <c r="CR665" s="6"/>
      <c r="CS665" s="6"/>
      <c r="CT665" s="6"/>
      <c r="CU665" s="6"/>
      <c r="CV665" s="6"/>
      <c r="CW665" s="6"/>
      <c r="CX665" s="6"/>
      <c r="CY665" s="6"/>
      <c r="CZ665" s="6"/>
      <c r="DA665" s="6"/>
      <c r="DB665" s="6"/>
    </row>
    <row r="666" spans="2:106" x14ac:dyDescent="0.15">
      <c r="B666" s="12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6"/>
      <c r="BF666" s="14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  <c r="BX666" s="6"/>
      <c r="BY666" s="6"/>
      <c r="BZ666" s="6"/>
      <c r="CA666" s="6"/>
      <c r="CB666" s="6"/>
      <c r="CC666" s="6"/>
      <c r="CD666" s="6"/>
      <c r="CE666" s="6"/>
      <c r="CF666" s="6"/>
      <c r="CG666" s="6"/>
      <c r="CH666" s="6"/>
      <c r="CI666" s="6"/>
      <c r="CJ666" s="6"/>
      <c r="CK666" s="6"/>
      <c r="CL666" s="6"/>
      <c r="CM666" s="6"/>
      <c r="CN666" s="6"/>
      <c r="CO666" s="6"/>
      <c r="CP666" s="6"/>
      <c r="CQ666" s="6"/>
      <c r="CR666" s="6"/>
      <c r="CS666" s="6"/>
      <c r="CT666" s="6"/>
      <c r="CU666" s="6"/>
      <c r="CV666" s="6"/>
      <c r="CW666" s="6"/>
      <c r="CX666" s="6"/>
      <c r="CY666" s="6"/>
      <c r="CZ666" s="6"/>
      <c r="DA666" s="6"/>
      <c r="DB666" s="6"/>
    </row>
    <row r="667" spans="2:106" x14ac:dyDescent="0.15">
      <c r="B667" s="12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6"/>
      <c r="BF667" s="14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  <c r="CB667" s="6"/>
      <c r="CC667" s="6"/>
      <c r="CD667" s="6"/>
      <c r="CE667" s="6"/>
      <c r="CF667" s="6"/>
      <c r="CG667" s="6"/>
      <c r="CH667" s="6"/>
      <c r="CI667" s="6"/>
      <c r="CJ667" s="6"/>
      <c r="CK667" s="6"/>
      <c r="CL667" s="6"/>
      <c r="CM667" s="6"/>
      <c r="CN667" s="6"/>
      <c r="CO667" s="6"/>
      <c r="CP667" s="6"/>
      <c r="CQ667" s="6"/>
      <c r="CR667" s="6"/>
      <c r="CS667" s="6"/>
      <c r="CT667" s="6"/>
      <c r="CU667" s="6"/>
      <c r="CV667" s="6"/>
      <c r="CW667" s="6"/>
      <c r="CX667" s="6"/>
      <c r="CY667" s="6"/>
      <c r="CZ667" s="6"/>
      <c r="DA667" s="6"/>
      <c r="DB667" s="6"/>
    </row>
    <row r="668" spans="2:106" x14ac:dyDescent="0.15">
      <c r="B668" s="12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6"/>
      <c r="BF668" s="14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  <c r="CB668" s="6"/>
      <c r="CC668" s="6"/>
      <c r="CD668" s="6"/>
      <c r="CE668" s="6"/>
      <c r="CF668" s="6"/>
      <c r="CG668" s="6"/>
      <c r="CH668" s="6"/>
      <c r="CI668" s="6"/>
      <c r="CJ668" s="6"/>
      <c r="CK668" s="6"/>
      <c r="CL668" s="6"/>
      <c r="CM668" s="6"/>
      <c r="CN668" s="6"/>
      <c r="CO668" s="6"/>
      <c r="CP668" s="6"/>
      <c r="CQ668" s="6"/>
      <c r="CR668" s="6"/>
      <c r="CS668" s="6"/>
      <c r="CT668" s="6"/>
      <c r="CU668" s="6"/>
      <c r="CV668" s="6"/>
      <c r="CW668" s="6"/>
      <c r="CX668" s="6"/>
      <c r="CY668" s="6"/>
      <c r="CZ668" s="6"/>
      <c r="DA668" s="6"/>
      <c r="DB668" s="6"/>
    </row>
    <row r="669" spans="2:106" x14ac:dyDescent="0.15">
      <c r="B669" s="12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6"/>
      <c r="BF669" s="14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  <c r="CB669" s="6"/>
      <c r="CC669" s="6"/>
      <c r="CD669" s="6"/>
      <c r="CE669" s="6"/>
      <c r="CF669" s="6"/>
      <c r="CG669" s="6"/>
      <c r="CH669" s="6"/>
      <c r="CI669" s="6"/>
      <c r="CJ669" s="6"/>
      <c r="CK669" s="6"/>
      <c r="CL669" s="6"/>
      <c r="CM669" s="6"/>
      <c r="CN669" s="6"/>
      <c r="CO669" s="6"/>
      <c r="CP669" s="6"/>
      <c r="CQ669" s="6"/>
      <c r="CR669" s="6"/>
      <c r="CS669" s="6"/>
      <c r="CT669" s="6"/>
      <c r="CU669" s="6"/>
      <c r="CV669" s="6"/>
      <c r="CW669" s="6"/>
      <c r="CX669" s="6"/>
      <c r="CY669" s="6"/>
      <c r="CZ669" s="6"/>
      <c r="DA669" s="6"/>
      <c r="DB669" s="6"/>
    </row>
    <row r="670" spans="2:106" x14ac:dyDescent="0.15">
      <c r="B670" s="12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6"/>
      <c r="BF670" s="14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  <c r="CB670" s="6"/>
      <c r="CC670" s="6"/>
      <c r="CD670" s="6"/>
      <c r="CE670" s="6"/>
      <c r="CF670" s="6"/>
      <c r="CG670" s="6"/>
      <c r="CH670" s="6"/>
      <c r="CI670" s="6"/>
      <c r="CJ670" s="6"/>
      <c r="CK670" s="6"/>
      <c r="CL670" s="6"/>
      <c r="CM670" s="6"/>
      <c r="CN670" s="6"/>
      <c r="CO670" s="6"/>
      <c r="CP670" s="6"/>
      <c r="CQ670" s="6"/>
      <c r="CR670" s="6"/>
      <c r="CS670" s="6"/>
      <c r="CT670" s="6"/>
      <c r="CU670" s="6"/>
      <c r="CV670" s="6"/>
      <c r="CW670" s="6"/>
      <c r="CX670" s="6"/>
      <c r="CY670" s="6"/>
      <c r="CZ670" s="6"/>
      <c r="DA670" s="6"/>
      <c r="DB670" s="6"/>
    </row>
    <row r="671" spans="2:106" x14ac:dyDescent="0.15">
      <c r="B671" s="12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6"/>
      <c r="BF671" s="14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  <c r="BY671" s="6"/>
      <c r="BZ671" s="6"/>
      <c r="CA671" s="6"/>
      <c r="CB671" s="6"/>
      <c r="CC671" s="6"/>
      <c r="CD671" s="6"/>
      <c r="CE671" s="6"/>
      <c r="CF671" s="6"/>
      <c r="CG671" s="6"/>
      <c r="CH671" s="6"/>
      <c r="CI671" s="6"/>
      <c r="CJ671" s="6"/>
      <c r="CK671" s="6"/>
      <c r="CL671" s="6"/>
      <c r="CM671" s="6"/>
      <c r="CN671" s="6"/>
      <c r="CO671" s="6"/>
      <c r="CP671" s="6"/>
      <c r="CQ671" s="6"/>
      <c r="CR671" s="6"/>
      <c r="CS671" s="6"/>
      <c r="CT671" s="6"/>
      <c r="CU671" s="6"/>
      <c r="CV671" s="6"/>
      <c r="CW671" s="6"/>
      <c r="CX671" s="6"/>
      <c r="CY671" s="6"/>
      <c r="CZ671" s="6"/>
      <c r="DA671" s="6"/>
      <c r="DB671" s="6"/>
    </row>
    <row r="672" spans="2:106" x14ac:dyDescent="0.15">
      <c r="B672" s="12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6"/>
      <c r="BF672" s="14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  <c r="BX672" s="6"/>
      <c r="BY672" s="6"/>
      <c r="BZ672" s="6"/>
      <c r="CA672" s="6"/>
      <c r="CB672" s="6"/>
      <c r="CC672" s="6"/>
      <c r="CD672" s="6"/>
      <c r="CE672" s="6"/>
      <c r="CF672" s="6"/>
      <c r="CG672" s="6"/>
      <c r="CH672" s="6"/>
      <c r="CI672" s="6"/>
      <c r="CJ672" s="6"/>
      <c r="CK672" s="6"/>
      <c r="CL672" s="6"/>
      <c r="CM672" s="6"/>
      <c r="CN672" s="6"/>
      <c r="CO672" s="6"/>
      <c r="CP672" s="6"/>
      <c r="CQ672" s="6"/>
      <c r="CR672" s="6"/>
      <c r="CS672" s="6"/>
      <c r="CT672" s="6"/>
      <c r="CU672" s="6"/>
      <c r="CV672" s="6"/>
      <c r="CW672" s="6"/>
      <c r="CX672" s="6"/>
      <c r="CY672" s="6"/>
      <c r="CZ672" s="6"/>
      <c r="DA672" s="6"/>
      <c r="DB672" s="6"/>
    </row>
    <row r="673" spans="2:106" x14ac:dyDescent="0.15">
      <c r="B673" s="12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6"/>
      <c r="BF673" s="14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  <c r="BX673" s="6"/>
      <c r="BY673" s="6"/>
      <c r="BZ673" s="6"/>
      <c r="CA673" s="6"/>
      <c r="CB673" s="6"/>
      <c r="CC673" s="6"/>
      <c r="CD673" s="6"/>
      <c r="CE673" s="6"/>
      <c r="CF673" s="6"/>
      <c r="CG673" s="6"/>
      <c r="CH673" s="6"/>
      <c r="CI673" s="6"/>
      <c r="CJ673" s="6"/>
      <c r="CK673" s="6"/>
      <c r="CL673" s="6"/>
      <c r="CM673" s="6"/>
      <c r="CN673" s="6"/>
      <c r="CO673" s="6"/>
      <c r="CP673" s="6"/>
      <c r="CQ673" s="6"/>
      <c r="CR673" s="6"/>
      <c r="CS673" s="6"/>
      <c r="CT673" s="6"/>
      <c r="CU673" s="6"/>
      <c r="CV673" s="6"/>
      <c r="CW673" s="6"/>
      <c r="CX673" s="6"/>
      <c r="CY673" s="6"/>
      <c r="CZ673" s="6"/>
      <c r="DA673" s="6"/>
      <c r="DB673" s="6"/>
    </row>
    <row r="674" spans="2:106" x14ac:dyDescent="0.15">
      <c r="B674" s="12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6"/>
      <c r="BF674" s="14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  <c r="BX674" s="6"/>
      <c r="BY674" s="6"/>
      <c r="BZ674" s="6"/>
      <c r="CA674" s="6"/>
      <c r="CB674" s="6"/>
      <c r="CC674" s="6"/>
      <c r="CD674" s="6"/>
      <c r="CE674" s="6"/>
      <c r="CF674" s="6"/>
      <c r="CG674" s="6"/>
      <c r="CH674" s="6"/>
      <c r="CI674" s="6"/>
      <c r="CJ674" s="6"/>
      <c r="CK674" s="6"/>
      <c r="CL674" s="6"/>
      <c r="CM674" s="6"/>
      <c r="CN674" s="6"/>
      <c r="CO674" s="6"/>
      <c r="CP674" s="6"/>
      <c r="CQ674" s="6"/>
      <c r="CR674" s="6"/>
      <c r="CS674" s="6"/>
      <c r="CT674" s="6"/>
      <c r="CU674" s="6"/>
      <c r="CV674" s="6"/>
      <c r="CW674" s="6"/>
      <c r="CX674" s="6"/>
      <c r="CY674" s="6"/>
      <c r="CZ674" s="6"/>
      <c r="DA674" s="6"/>
      <c r="DB674" s="6"/>
    </row>
    <row r="675" spans="2:106" x14ac:dyDescent="0.15">
      <c r="B675" s="12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6"/>
      <c r="BF675" s="14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  <c r="BX675" s="6"/>
      <c r="BY675" s="6"/>
      <c r="BZ675" s="6"/>
      <c r="CA675" s="6"/>
      <c r="CB675" s="6"/>
      <c r="CC675" s="6"/>
      <c r="CD675" s="6"/>
      <c r="CE675" s="6"/>
      <c r="CF675" s="6"/>
      <c r="CG675" s="6"/>
      <c r="CH675" s="6"/>
      <c r="CI675" s="6"/>
      <c r="CJ675" s="6"/>
      <c r="CK675" s="6"/>
      <c r="CL675" s="6"/>
      <c r="CM675" s="6"/>
      <c r="CN675" s="6"/>
      <c r="CO675" s="6"/>
      <c r="CP675" s="6"/>
      <c r="CQ675" s="6"/>
      <c r="CR675" s="6"/>
      <c r="CS675" s="6"/>
      <c r="CT675" s="6"/>
      <c r="CU675" s="6"/>
      <c r="CV675" s="6"/>
      <c r="CW675" s="6"/>
      <c r="CX675" s="6"/>
      <c r="CY675" s="6"/>
      <c r="CZ675" s="6"/>
      <c r="DA675" s="6"/>
      <c r="DB675" s="6"/>
    </row>
    <row r="676" spans="2:106" x14ac:dyDescent="0.15">
      <c r="B676" s="12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6"/>
      <c r="BF676" s="14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  <c r="BX676" s="6"/>
      <c r="BY676" s="6"/>
      <c r="BZ676" s="6"/>
      <c r="CA676" s="6"/>
      <c r="CB676" s="6"/>
      <c r="CC676" s="6"/>
      <c r="CD676" s="6"/>
      <c r="CE676" s="6"/>
      <c r="CF676" s="6"/>
      <c r="CG676" s="6"/>
      <c r="CH676" s="6"/>
      <c r="CI676" s="6"/>
      <c r="CJ676" s="6"/>
      <c r="CK676" s="6"/>
      <c r="CL676" s="6"/>
      <c r="CM676" s="6"/>
      <c r="CN676" s="6"/>
      <c r="CO676" s="6"/>
      <c r="CP676" s="6"/>
      <c r="CQ676" s="6"/>
      <c r="CR676" s="6"/>
      <c r="CS676" s="6"/>
      <c r="CT676" s="6"/>
      <c r="CU676" s="6"/>
      <c r="CV676" s="6"/>
      <c r="CW676" s="6"/>
      <c r="CX676" s="6"/>
      <c r="CY676" s="6"/>
      <c r="CZ676" s="6"/>
      <c r="DA676" s="6"/>
      <c r="DB676" s="6"/>
    </row>
    <row r="677" spans="2:106" x14ac:dyDescent="0.15">
      <c r="B677" s="12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6"/>
      <c r="BF677" s="14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  <c r="CB677" s="6"/>
      <c r="CC677" s="6"/>
      <c r="CD677" s="6"/>
      <c r="CE677" s="6"/>
      <c r="CF677" s="6"/>
      <c r="CG677" s="6"/>
      <c r="CH677" s="6"/>
      <c r="CI677" s="6"/>
      <c r="CJ677" s="6"/>
      <c r="CK677" s="6"/>
      <c r="CL677" s="6"/>
      <c r="CM677" s="6"/>
      <c r="CN677" s="6"/>
      <c r="CO677" s="6"/>
      <c r="CP677" s="6"/>
      <c r="CQ677" s="6"/>
      <c r="CR677" s="6"/>
      <c r="CS677" s="6"/>
      <c r="CT677" s="6"/>
      <c r="CU677" s="6"/>
      <c r="CV677" s="6"/>
      <c r="CW677" s="6"/>
      <c r="CX677" s="6"/>
      <c r="CY677" s="6"/>
      <c r="CZ677" s="6"/>
      <c r="DA677" s="6"/>
      <c r="DB677" s="6"/>
    </row>
    <row r="678" spans="2:106" x14ac:dyDescent="0.15">
      <c r="B678" s="12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6"/>
      <c r="BF678" s="14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  <c r="BX678" s="6"/>
      <c r="BY678" s="6"/>
      <c r="BZ678" s="6"/>
      <c r="CA678" s="6"/>
      <c r="CB678" s="6"/>
      <c r="CC678" s="6"/>
      <c r="CD678" s="6"/>
      <c r="CE678" s="6"/>
      <c r="CF678" s="6"/>
      <c r="CG678" s="6"/>
      <c r="CH678" s="6"/>
      <c r="CI678" s="6"/>
      <c r="CJ678" s="6"/>
      <c r="CK678" s="6"/>
      <c r="CL678" s="6"/>
      <c r="CM678" s="6"/>
      <c r="CN678" s="6"/>
      <c r="CO678" s="6"/>
      <c r="CP678" s="6"/>
      <c r="CQ678" s="6"/>
      <c r="CR678" s="6"/>
      <c r="CS678" s="6"/>
      <c r="CT678" s="6"/>
      <c r="CU678" s="6"/>
      <c r="CV678" s="6"/>
      <c r="CW678" s="6"/>
      <c r="CX678" s="6"/>
      <c r="CY678" s="6"/>
      <c r="CZ678" s="6"/>
      <c r="DA678" s="6"/>
      <c r="DB678" s="6"/>
    </row>
    <row r="679" spans="2:106" x14ac:dyDescent="0.15">
      <c r="B679" s="12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6"/>
      <c r="BF679" s="14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  <c r="BX679" s="6"/>
      <c r="BY679" s="6"/>
      <c r="BZ679" s="6"/>
      <c r="CA679" s="6"/>
      <c r="CB679" s="6"/>
      <c r="CC679" s="6"/>
      <c r="CD679" s="6"/>
      <c r="CE679" s="6"/>
      <c r="CF679" s="6"/>
      <c r="CG679" s="6"/>
      <c r="CH679" s="6"/>
      <c r="CI679" s="6"/>
      <c r="CJ679" s="6"/>
      <c r="CK679" s="6"/>
      <c r="CL679" s="6"/>
      <c r="CM679" s="6"/>
      <c r="CN679" s="6"/>
      <c r="CO679" s="6"/>
      <c r="CP679" s="6"/>
      <c r="CQ679" s="6"/>
      <c r="CR679" s="6"/>
      <c r="CS679" s="6"/>
      <c r="CT679" s="6"/>
      <c r="CU679" s="6"/>
      <c r="CV679" s="6"/>
      <c r="CW679" s="6"/>
      <c r="CX679" s="6"/>
      <c r="CY679" s="6"/>
      <c r="CZ679" s="6"/>
      <c r="DA679" s="6"/>
      <c r="DB679" s="6"/>
    </row>
    <row r="680" spans="2:106" x14ac:dyDescent="0.15">
      <c r="B680" s="12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6"/>
      <c r="BF680" s="14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  <c r="BX680" s="6"/>
      <c r="BY680" s="6"/>
      <c r="BZ680" s="6"/>
      <c r="CA680" s="6"/>
      <c r="CB680" s="6"/>
      <c r="CC680" s="6"/>
      <c r="CD680" s="6"/>
      <c r="CE680" s="6"/>
      <c r="CF680" s="6"/>
      <c r="CG680" s="6"/>
      <c r="CH680" s="6"/>
      <c r="CI680" s="6"/>
      <c r="CJ680" s="6"/>
      <c r="CK680" s="6"/>
      <c r="CL680" s="6"/>
      <c r="CM680" s="6"/>
      <c r="CN680" s="6"/>
      <c r="CO680" s="6"/>
      <c r="CP680" s="6"/>
      <c r="CQ680" s="6"/>
      <c r="CR680" s="6"/>
      <c r="CS680" s="6"/>
      <c r="CT680" s="6"/>
      <c r="CU680" s="6"/>
      <c r="CV680" s="6"/>
      <c r="CW680" s="6"/>
      <c r="CX680" s="6"/>
      <c r="CY680" s="6"/>
      <c r="CZ680" s="6"/>
      <c r="DA680" s="6"/>
      <c r="DB680" s="6"/>
    </row>
    <row r="681" spans="2:106" x14ac:dyDescent="0.15">
      <c r="B681" s="12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6"/>
      <c r="BF681" s="14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  <c r="BX681" s="6"/>
      <c r="BY681" s="6"/>
      <c r="BZ681" s="6"/>
      <c r="CA681" s="6"/>
      <c r="CB681" s="6"/>
      <c r="CC681" s="6"/>
      <c r="CD681" s="6"/>
      <c r="CE681" s="6"/>
      <c r="CF681" s="6"/>
      <c r="CG681" s="6"/>
      <c r="CH681" s="6"/>
      <c r="CI681" s="6"/>
      <c r="CJ681" s="6"/>
      <c r="CK681" s="6"/>
      <c r="CL681" s="6"/>
      <c r="CM681" s="6"/>
      <c r="CN681" s="6"/>
      <c r="CO681" s="6"/>
      <c r="CP681" s="6"/>
      <c r="CQ681" s="6"/>
      <c r="CR681" s="6"/>
      <c r="CS681" s="6"/>
      <c r="CT681" s="6"/>
      <c r="CU681" s="6"/>
      <c r="CV681" s="6"/>
      <c r="CW681" s="6"/>
      <c r="CX681" s="6"/>
      <c r="CY681" s="6"/>
      <c r="CZ681" s="6"/>
      <c r="DA681" s="6"/>
      <c r="DB681" s="6"/>
    </row>
    <row r="682" spans="2:106" x14ac:dyDescent="0.15">
      <c r="B682" s="12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6"/>
      <c r="BF682" s="14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/>
      <c r="CC682" s="6"/>
      <c r="CD682" s="6"/>
      <c r="CE682" s="6"/>
      <c r="CF682" s="6"/>
      <c r="CG682" s="6"/>
      <c r="CH682" s="6"/>
      <c r="CI682" s="6"/>
      <c r="CJ682" s="6"/>
      <c r="CK682" s="6"/>
      <c r="CL682" s="6"/>
      <c r="CM682" s="6"/>
      <c r="CN682" s="6"/>
      <c r="CO682" s="6"/>
      <c r="CP682" s="6"/>
      <c r="CQ682" s="6"/>
      <c r="CR682" s="6"/>
      <c r="CS682" s="6"/>
      <c r="CT682" s="6"/>
      <c r="CU682" s="6"/>
      <c r="CV682" s="6"/>
      <c r="CW682" s="6"/>
      <c r="CX682" s="6"/>
      <c r="CY682" s="6"/>
      <c r="CZ682" s="6"/>
      <c r="DA682" s="6"/>
      <c r="DB682" s="6"/>
    </row>
    <row r="683" spans="2:106" x14ac:dyDescent="0.15">
      <c r="B683" s="12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6"/>
      <c r="BF683" s="14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/>
      <c r="CC683" s="6"/>
      <c r="CD683" s="6"/>
      <c r="CE683" s="6"/>
      <c r="CF683" s="6"/>
      <c r="CG683" s="6"/>
      <c r="CH683" s="6"/>
      <c r="CI683" s="6"/>
      <c r="CJ683" s="6"/>
      <c r="CK683" s="6"/>
      <c r="CL683" s="6"/>
      <c r="CM683" s="6"/>
      <c r="CN683" s="6"/>
      <c r="CO683" s="6"/>
      <c r="CP683" s="6"/>
      <c r="CQ683" s="6"/>
      <c r="CR683" s="6"/>
      <c r="CS683" s="6"/>
      <c r="CT683" s="6"/>
      <c r="CU683" s="6"/>
      <c r="CV683" s="6"/>
      <c r="CW683" s="6"/>
      <c r="CX683" s="6"/>
      <c r="CY683" s="6"/>
      <c r="CZ683" s="6"/>
      <c r="DA683" s="6"/>
      <c r="DB683" s="6"/>
    </row>
    <row r="684" spans="2:106" x14ac:dyDescent="0.15">
      <c r="B684" s="12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6"/>
      <c r="BF684" s="14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/>
      <c r="BY684" s="6"/>
      <c r="BZ684" s="6"/>
      <c r="CA684" s="6"/>
      <c r="CB684" s="6"/>
      <c r="CC684" s="6"/>
      <c r="CD684" s="6"/>
      <c r="CE684" s="6"/>
      <c r="CF684" s="6"/>
      <c r="CG684" s="6"/>
      <c r="CH684" s="6"/>
      <c r="CI684" s="6"/>
      <c r="CJ684" s="6"/>
      <c r="CK684" s="6"/>
      <c r="CL684" s="6"/>
      <c r="CM684" s="6"/>
      <c r="CN684" s="6"/>
      <c r="CO684" s="6"/>
      <c r="CP684" s="6"/>
      <c r="CQ684" s="6"/>
      <c r="CR684" s="6"/>
      <c r="CS684" s="6"/>
      <c r="CT684" s="6"/>
      <c r="CU684" s="6"/>
      <c r="CV684" s="6"/>
      <c r="CW684" s="6"/>
      <c r="CX684" s="6"/>
      <c r="CY684" s="6"/>
      <c r="CZ684" s="6"/>
      <c r="DA684" s="6"/>
      <c r="DB684" s="6"/>
    </row>
    <row r="685" spans="2:106" x14ac:dyDescent="0.15">
      <c r="B685" s="12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6"/>
      <c r="BF685" s="14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/>
      <c r="BY685" s="6"/>
      <c r="BZ685" s="6"/>
      <c r="CA685" s="6"/>
      <c r="CB685" s="6"/>
      <c r="CC685" s="6"/>
      <c r="CD685" s="6"/>
      <c r="CE685" s="6"/>
      <c r="CF685" s="6"/>
      <c r="CG685" s="6"/>
      <c r="CH685" s="6"/>
      <c r="CI685" s="6"/>
      <c r="CJ685" s="6"/>
      <c r="CK685" s="6"/>
      <c r="CL685" s="6"/>
      <c r="CM685" s="6"/>
      <c r="CN685" s="6"/>
      <c r="CO685" s="6"/>
      <c r="CP685" s="6"/>
      <c r="CQ685" s="6"/>
      <c r="CR685" s="6"/>
      <c r="CS685" s="6"/>
      <c r="CT685" s="6"/>
      <c r="CU685" s="6"/>
      <c r="CV685" s="6"/>
      <c r="CW685" s="6"/>
      <c r="CX685" s="6"/>
      <c r="CY685" s="6"/>
      <c r="CZ685" s="6"/>
      <c r="DA685" s="6"/>
      <c r="DB685" s="6"/>
    </row>
    <row r="686" spans="2:106" x14ac:dyDescent="0.15">
      <c r="B686" s="12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6"/>
      <c r="BF686" s="14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  <c r="BX686" s="6"/>
      <c r="BY686" s="6"/>
      <c r="BZ686" s="6"/>
      <c r="CA686" s="6"/>
      <c r="CB686" s="6"/>
      <c r="CC686" s="6"/>
      <c r="CD686" s="6"/>
      <c r="CE686" s="6"/>
      <c r="CF686" s="6"/>
      <c r="CG686" s="6"/>
      <c r="CH686" s="6"/>
      <c r="CI686" s="6"/>
      <c r="CJ686" s="6"/>
      <c r="CK686" s="6"/>
      <c r="CL686" s="6"/>
      <c r="CM686" s="6"/>
      <c r="CN686" s="6"/>
      <c r="CO686" s="6"/>
      <c r="CP686" s="6"/>
      <c r="CQ686" s="6"/>
      <c r="CR686" s="6"/>
      <c r="CS686" s="6"/>
      <c r="CT686" s="6"/>
      <c r="CU686" s="6"/>
      <c r="CV686" s="6"/>
      <c r="CW686" s="6"/>
      <c r="CX686" s="6"/>
      <c r="CY686" s="6"/>
      <c r="CZ686" s="6"/>
      <c r="DA686" s="6"/>
      <c r="DB686" s="6"/>
    </row>
    <row r="687" spans="2:106" x14ac:dyDescent="0.15">
      <c r="B687" s="12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6"/>
      <c r="BF687" s="14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  <c r="BX687" s="6"/>
      <c r="BY687" s="6"/>
      <c r="BZ687" s="6"/>
      <c r="CA687" s="6"/>
      <c r="CB687" s="6"/>
      <c r="CC687" s="6"/>
      <c r="CD687" s="6"/>
      <c r="CE687" s="6"/>
      <c r="CF687" s="6"/>
      <c r="CG687" s="6"/>
      <c r="CH687" s="6"/>
      <c r="CI687" s="6"/>
      <c r="CJ687" s="6"/>
      <c r="CK687" s="6"/>
      <c r="CL687" s="6"/>
      <c r="CM687" s="6"/>
      <c r="CN687" s="6"/>
      <c r="CO687" s="6"/>
      <c r="CP687" s="6"/>
      <c r="CQ687" s="6"/>
      <c r="CR687" s="6"/>
      <c r="CS687" s="6"/>
      <c r="CT687" s="6"/>
      <c r="CU687" s="6"/>
      <c r="CV687" s="6"/>
      <c r="CW687" s="6"/>
      <c r="CX687" s="6"/>
      <c r="CY687" s="6"/>
      <c r="CZ687" s="6"/>
      <c r="DA687" s="6"/>
      <c r="DB687" s="6"/>
    </row>
    <row r="688" spans="2:106" x14ac:dyDescent="0.15">
      <c r="B688" s="12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6"/>
      <c r="BF688" s="14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  <c r="BX688" s="6"/>
      <c r="BY688" s="6"/>
      <c r="BZ688" s="6"/>
      <c r="CA688" s="6"/>
      <c r="CB688" s="6"/>
      <c r="CC688" s="6"/>
      <c r="CD688" s="6"/>
      <c r="CE688" s="6"/>
      <c r="CF688" s="6"/>
      <c r="CG688" s="6"/>
      <c r="CH688" s="6"/>
      <c r="CI688" s="6"/>
      <c r="CJ688" s="6"/>
      <c r="CK688" s="6"/>
      <c r="CL688" s="6"/>
      <c r="CM688" s="6"/>
      <c r="CN688" s="6"/>
      <c r="CO688" s="6"/>
      <c r="CP688" s="6"/>
      <c r="CQ688" s="6"/>
      <c r="CR688" s="6"/>
      <c r="CS688" s="6"/>
      <c r="CT688" s="6"/>
      <c r="CU688" s="6"/>
      <c r="CV688" s="6"/>
      <c r="CW688" s="6"/>
      <c r="CX688" s="6"/>
      <c r="CY688" s="6"/>
      <c r="CZ688" s="6"/>
      <c r="DA688" s="6"/>
      <c r="DB688" s="6"/>
    </row>
    <row r="689" spans="2:106" x14ac:dyDescent="0.15">
      <c r="B689" s="12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6"/>
      <c r="BF689" s="14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  <c r="BX689" s="6"/>
      <c r="BY689" s="6"/>
      <c r="BZ689" s="6"/>
      <c r="CA689" s="6"/>
      <c r="CB689" s="6"/>
      <c r="CC689" s="6"/>
      <c r="CD689" s="6"/>
      <c r="CE689" s="6"/>
      <c r="CF689" s="6"/>
      <c r="CG689" s="6"/>
      <c r="CH689" s="6"/>
      <c r="CI689" s="6"/>
      <c r="CJ689" s="6"/>
      <c r="CK689" s="6"/>
      <c r="CL689" s="6"/>
      <c r="CM689" s="6"/>
      <c r="CN689" s="6"/>
      <c r="CO689" s="6"/>
      <c r="CP689" s="6"/>
      <c r="CQ689" s="6"/>
      <c r="CR689" s="6"/>
      <c r="CS689" s="6"/>
      <c r="CT689" s="6"/>
      <c r="CU689" s="6"/>
      <c r="CV689" s="6"/>
      <c r="CW689" s="6"/>
      <c r="CX689" s="6"/>
      <c r="CY689" s="6"/>
      <c r="CZ689" s="6"/>
      <c r="DA689" s="6"/>
      <c r="DB689" s="6"/>
    </row>
    <row r="690" spans="2:106" x14ac:dyDescent="0.15">
      <c r="B690" s="12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6"/>
      <c r="BF690" s="14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  <c r="BX690" s="6"/>
      <c r="BY690" s="6"/>
      <c r="BZ690" s="6"/>
      <c r="CA690" s="6"/>
      <c r="CB690" s="6"/>
      <c r="CC690" s="6"/>
      <c r="CD690" s="6"/>
      <c r="CE690" s="6"/>
      <c r="CF690" s="6"/>
      <c r="CG690" s="6"/>
      <c r="CH690" s="6"/>
      <c r="CI690" s="6"/>
      <c r="CJ690" s="6"/>
      <c r="CK690" s="6"/>
      <c r="CL690" s="6"/>
      <c r="CM690" s="6"/>
      <c r="CN690" s="6"/>
      <c r="CO690" s="6"/>
      <c r="CP690" s="6"/>
      <c r="CQ690" s="6"/>
      <c r="CR690" s="6"/>
      <c r="CS690" s="6"/>
      <c r="CT690" s="6"/>
      <c r="CU690" s="6"/>
      <c r="CV690" s="6"/>
      <c r="CW690" s="6"/>
      <c r="CX690" s="6"/>
      <c r="CY690" s="6"/>
      <c r="CZ690" s="6"/>
      <c r="DA690" s="6"/>
      <c r="DB690" s="6"/>
    </row>
    <row r="691" spans="2:106" x14ac:dyDescent="0.15">
      <c r="B691" s="12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6"/>
      <c r="BF691" s="14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  <c r="CB691" s="6"/>
      <c r="CC691" s="6"/>
      <c r="CD691" s="6"/>
      <c r="CE691" s="6"/>
      <c r="CF691" s="6"/>
      <c r="CG691" s="6"/>
      <c r="CH691" s="6"/>
      <c r="CI691" s="6"/>
      <c r="CJ691" s="6"/>
      <c r="CK691" s="6"/>
      <c r="CL691" s="6"/>
      <c r="CM691" s="6"/>
      <c r="CN691" s="6"/>
      <c r="CO691" s="6"/>
      <c r="CP691" s="6"/>
      <c r="CQ691" s="6"/>
      <c r="CR691" s="6"/>
      <c r="CS691" s="6"/>
      <c r="CT691" s="6"/>
      <c r="CU691" s="6"/>
      <c r="CV691" s="6"/>
      <c r="CW691" s="6"/>
      <c r="CX691" s="6"/>
      <c r="CY691" s="6"/>
      <c r="CZ691" s="6"/>
      <c r="DA691" s="6"/>
      <c r="DB691" s="6"/>
    </row>
    <row r="692" spans="2:106" x14ac:dyDescent="0.15">
      <c r="B692" s="12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6"/>
      <c r="BF692" s="14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  <c r="CB692" s="6"/>
      <c r="CC692" s="6"/>
      <c r="CD692" s="6"/>
      <c r="CE692" s="6"/>
      <c r="CF692" s="6"/>
      <c r="CG692" s="6"/>
      <c r="CH692" s="6"/>
      <c r="CI692" s="6"/>
      <c r="CJ692" s="6"/>
      <c r="CK692" s="6"/>
      <c r="CL692" s="6"/>
      <c r="CM692" s="6"/>
      <c r="CN692" s="6"/>
      <c r="CO692" s="6"/>
      <c r="CP692" s="6"/>
      <c r="CQ692" s="6"/>
      <c r="CR692" s="6"/>
      <c r="CS692" s="6"/>
      <c r="CT692" s="6"/>
      <c r="CU692" s="6"/>
      <c r="CV692" s="6"/>
      <c r="CW692" s="6"/>
      <c r="CX692" s="6"/>
      <c r="CY692" s="6"/>
      <c r="CZ692" s="6"/>
      <c r="DA692" s="6"/>
      <c r="DB692" s="6"/>
    </row>
    <row r="693" spans="2:106" x14ac:dyDescent="0.15">
      <c r="B693" s="12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6"/>
      <c r="BF693" s="14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  <c r="CB693" s="6"/>
      <c r="CC693" s="6"/>
      <c r="CD693" s="6"/>
      <c r="CE693" s="6"/>
      <c r="CF693" s="6"/>
      <c r="CG693" s="6"/>
      <c r="CH693" s="6"/>
      <c r="CI693" s="6"/>
      <c r="CJ693" s="6"/>
      <c r="CK693" s="6"/>
      <c r="CL693" s="6"/>
      <c r="CM693" s="6"/>
      <c r="CN693" s="6"/>
      <c r="CO693" s="6"/>
      <c r="CP693" s="6"/>
      <c r="CQ693" s="6"/>
      <c r="CR693" s="6"/>
      <c r="CS693" s="6"/>
      <c r="CT693" s="6"/>
      <c r="CU693" s="6"/>
      <c r="CV693" s="6"/>
      <c r="CW693" s="6"/>
      <c r="CX693" s="6"/>
      <c r="CY693" s="6"/>
      <c r="CZ693" s="6"/>
      <c r="DA693" s="6"/>
      <c r="DB693" s="6"/>
    </row>
    <row r="694" spans="2:106" x14ac:dyDescent="0.15">
      <c r="B694" s="12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6"/>
      <c r="BF694" s="14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  <c r="BX694" s="6"/>
      <c r="BY694" s="6"/>
      <c r="BZ694" s="6"/>
      <c r="CA694" s="6"/>
      <c r="CB694" s="6"/>
      <c r="CC694" s="6"/>
      <c r="CD694" s="6"/>
      <c r="CE694" s="6"/>
      <c r="CF694" s="6"/>
      <c r="CG694" s="6"/>
      <c r="CH694" s="6"/>
      <c r="CI694" s="6"/>
      <c r="CJ694" s="6"/>
      <c r="CK694" s="6"/>
      <c r="CL694" s="6"/>
      <c r="CM694" s="6"/>
      <c r="CN694" s="6"/>
      <c r="CO694" s="6"/>
      <c r="CP694" s="6"/>
      <c r="CQ694" s="6"/>
      <c r="CR694" s="6"/>
      <c r="CS694" s="6"/>
      <c r="CT694" s="6"/>
      <c r="CU694" s="6"/>
      <c r="CV694" s="6"/>
      <c r="CW694" s="6"/>
      <c r="CX694" s="6"/>
      <c r="CY694" s="6"/>
      <c r="CZ694" s="6"/>
      <c r="DA694" s="6"/>
      <c r="DB694" s="6"/>
    </row>
    <row r="695" spans="2:106" x14ac:dyDescent="0.15">
      <c r="B695" s="12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6"/>
      <c r="BF695" s="14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  <c r="BX695" s="6"/>
      <c r="BY695" s="6"/>
      <c r="BZ695" s="6"/>
      <c r="CA695" s="6"/>
      <c r="CB695" s="6"/>
      <c r="CC695" s="6"/>
      <c r="CD695" s="6"/>
      <c r="CE695" s="6"/>
      <c r="CF695" s="6"/>
      <c r="CG695" s="6"/>
      <c r="CH695" s="6"/>
      <c r="CI695" s="6"/>
      <c r="CJ695" s="6"/>
      <c r="CK695" s="6"/>
      <c r="CL695" s="6"/>
      <c r="CM695" s="6"/>
      <c r="CN695" s="6"/>
      <c r="CO695" s="6"/>
      <c r="CP695" s="6"/>
      <c r="CQ695" s="6"/>
      <c r="CR695" s="6"/>
      <c r="CS695" s="6"/>
      <c r="CT695" s="6"/>
      <c r="CU695" s="6"/>
      <c r="CV695" s="6"/>
      <c r="CW695" s="6"/>
      <c r="CX695" s="6"/>
      <c r="CY695" s="6"/>
      <c r="CZ695" s="6"/>
      <c r="DA695" s="6"/>
      <c r="DB695" s="6"/>
    </row>
    <row r="696" spans="2:106" x14ac:dyDescent="0.15">
      <c r="B696" s="12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6"/>
      <c r="BF696" s="14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  <c r="BX696" s="6"/>
      <c r="BY696" s="6"/>
      <c r="BZ696" s="6"/>
      <c r="CA696" s="6"/>
      <c r="CB696" s="6"/>
      <c r="CC696" s="6"/>
      <c r="CD696" s="6"/>
      <c r="CE696" s="6"/>
      <c r="CF696" s="6"/>
      <c r="CG696" s="6"/>
      <c r="CH696" s="6"/>
      <c r="CI696" s="6"/>
      <c r="CJ696" s="6"/>
      <c r="CK696" s="6"/>
      <c r="CL696" s="6"/>
      <c r="CM696" s="6"/>
      <c r="CN696" s="6"/>
      <c r="CO696" s="6"/>
      <c r="CP696" s="6"/>
      <c r="CQ696" s="6"/>
      <c r="CR696" s="6"/>
      <c r="CS696" s="6"/>
      <c r="CT696" s="6"/>
      <c r="CU696" s="6"/>
      <c r="CV696" s="6"/>
      <c r="CW696" s="6"/>
      <c r="CX696" s="6"/>
      <c r="CY696" s="6"/>
      <c r="CZ696" s="6"/>
      <c r="DA696" s="6"/>
      <c r="DB696" s="6"/>
    </row>
    <row r="697" spans="2:106" x14ac:dyDescent="0.15">
      <c r="B697" s="12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6"/>
      <c r="BF697" s="14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/>
      <c r="CE697" s="6"/>
      <c r="CF697" s="6"/>
      <c r="CG697" s="6"/>
      <c r="CH697" s="6"/>
      <c r="CI697" s="6"/>
      <c r="CJ697" s="6"/>
      <c r="CK697" s="6"/>
      <c r="CL697" s="6"/>
      <c r="CM697" s="6"/>
      <c r="CN697" s="6"/>
      <c r="CO697" s="6"/>
      <c r="CP697" s="6"/>
      <c r="CQ697" s="6"/>
      <c r="CR697" s="6"/>
      <c r="CS697" s="6"/>
      <c r="CT697" s="6"/>
      <c r="CU697" s="6"/>
      <c r="CV697" s="6"/>
      <c r="CW697" s="6"/>
      <c r="CX697" s="6"/>
      <c r="CY697" s="6"/>
      <c r="CZ697" s="6"/>
      <c r="DA697" s="6"/>
      <c r="DB697" s="6"/>
    </row>
    <row r="698" spans="2:106" x14ac:dyDescent="0.15">
      <c r="B698" s="12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6"/>
      <c r="BF698" s="14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  <c r="CG698" s="6"/>
      <c r="CH698" s="6"/>
      <c r="CI698" s="6"/>
      <c r="CJ698" s="6"/>
      <c r="CK698" s="6"/>
      <c r="CL698" s="6"/>
      <c r="CM698" s="6"/>
      <c r="CN698" s="6"/>
      <c r="CO698" s="6"/>
      <c r="CP698" s="6"/>
      <c r="CQ698" s="6"/>
      <c r="CR698" s="6"/>
      <c r="CS698" s="6"/>
      <c r="CT698" s="6"/>
      <c r="CU698" s="6"/>
      <c r="CV698" s="6"/>
      <c r="CW698" s="6"/>
      <c r="CX698" s="6"/>
      <c r="CY698" s="6"/>
      <c r="CZ698" s="6"/>
      <c r="DA698" s="6"/>
      <c r="DB698" s="6"/>
    </row>
    <row r="699" spans="2:106" x14ac:dyDescent="0.15">
      <c r="B699" s="12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6"/>
      <c r="BF699" s="14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  <c r="BX699" s="6"/>
      <c r="BY699" s="6"/>
      <c r="BZ699" s="6"/>
      <c r="CA699" s="6"/>
      <c r="CB699" s="6"/>
      <c r="CC699" s="6"/>
      <c r="CD699" s="6"/>
      <c r="CE699" s="6"/>
      <c r="CF699" s="6"/>
      <c r="CG699" s="6"/>
      <c r="CH699" s="6"/>
      <c r="CI699" s="6"/>
      <c r="CJ699" s="6"/>
      <c r="CK699" s="6"/>
      <c r="CL699" s="6"/>
      <c r="CM699" s="6"/>
      <c r="CN699" s="6"/>
      <c r="CO699" s="6"/>
      <c r="CP699" s="6"/>
      <c r="CQ699" s="6"/>
      <c r="CR699" s="6"/>
      <c r="CS699" s="6"/>
      <c r="CT699" s="6"/>
      <c r="CU699" s="6"/>
      <c r="CV699" s="6"/>
      <c r="CW699" s="6"/>
      <c r="CX699" s="6"/>
      <c r="CY699" s="6"/>
      <c r="CZ699" s="6"/>
      <c r="DA699" s="6"/>
      <c r="DB699" s="6"/>
    </row>
    <row r="700" spans="2:106" x14ac:dyDescent="0.15">
      <c r="B700" s="12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6"/>
      <c r="BF700" s="14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  <c r="CB700" s="6"/>
      <c r="CC700" s="6"/>
      <c r="CD700" s="6"/>
      <c r="CE700" s="6"/>
      <c r="CF700" s="6"/>
      <c r="CG700" s="6"/>
      <c r="CH700" s="6"/>
      <c r="CI700" s="6"/>
      <c r="CJ700" s="6"/>
      <c r="CK700" s="6"/>
      <c r="CL700" s="6"/>
      <c r="CM700" s="6"/>
      <c r="CN700" s="6"/>
      <c r="CO700" s="6"/>
      <c r="CP700" s="6"/>
      <c r="CQ700" s="6"/>
      <c r="CR700" s="6"/>
      <c r="CS700" s="6"/>
      <c r="CT700" s="6"/>
      <c r="CU700" s="6"/>
      <c r="CV700" s="6"/>
      <c r="CW700" s="6"/>
      <c r="CX700" s="6"/>
      <c r="CY700" s="6"/>
      <c r="CZ700" s="6"/>
      <c r="DA700" s="6"/>
      <c r="DB700" s="6"/>
    </row>
    <row r="701" spans="2:106" x14ac:dyDescent="0.15">
      <c r="B701" s="12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6"/>
      <c r="BF701" s="14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  <c r="BW701" s="6"/>
      <c r="BX701" s="6"/>
      <c r="BY701" s="6"/>
      <c r="BZ701" s="6"/>
      <c r="CA701" s="6"/>
      <c r="CB701" s="6"/>
      <c r="CC701" s="6"/>
      <c r="CD701" s="6"/>
      <c r="CE701" s="6"/>
      <c r="CF701" s="6"/>
      <c r="CG701" s="6"/>
      <c r="CH701" s="6"/>
      <c r="CI701" s="6"/>
      <c r="CJ701" s="6"/>
      <c r="CK701" s="6"/>
      <c r="CL701" s="6"/>
      <c r="CM701" s="6"/>
      <c r="CN701" s="6"/>
      <c r="CO701" s="6"/>
      <c r="CP701" s="6"/>
      <c r="CQ701" s="6"/>
      <c r="CR701" s="6"/>
      <c r="CS701" s="6"/>
      <c r="CT701" s="6"/>
      <c r="CU701" s="6"/>
      <c r="CV701" s="6"/>
      <c r="CW701" s="6"/>
      <c r="CX701" s="6"/>
      <c r="CY701" s="6"/>
      <c r="CZ701" s="6"/>
      <c r="DA701" s="6"/>
      <c r="DB701" s="6"/>
    </row>
    <row r="702" spans="2:106" x14ac:dyDescent="0.15">
      <c r="B702" s="12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6"/>
      <c r="BF702" s="14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  <c r="BW702" s="6"/>
      <c r="BX702" s="6"/>
      <c r="BY702" s="6"/>
      <c r="BZ702" s="6"/>
      <c r="CA702" s="6"/>
      <c r="CB702" s="6"/>
      <c r="CC702" s="6"/>
      <c r="CD702" s="6"/>
      <c r="CE702" s="6"/>
      <c r="CF702" s="6"/>
      <c r="CG702" s="6"/>
      <c r="CH702" s="6"/>
      <c r="CI702" s="6"/>
      <c r="CJ702" s="6"/>
      <c r="CK702" s="6"/>
      <c r="CL702" s="6"/>
      <c r="CM702" s="6"/>
      <c r="CN702" s="6"/>
      <c r="CO702" s="6"/>
      <c r="CP702" s="6"/>
      <c r="CQ702" s="6"/>
      <c r="CR702" s="6"/>
      <c r="CS702" s="6"/>
      <c r="CT702" s="6"/>
      <c r="CU702" s="6"/>
      <c r="CV702" s="6"/>
      <c r="CW702" s="6"/>
      <c r="CX702" s="6"/>
      <c r="CY702" s="6"/>
      <c r="CZ702" s="6"/>
      <c r="DA702" s="6"/>
      <c r="DB702" s="6"/>
    </row>
    <row r="703" spans="2:106" x14ac:dyDescent="0.15">
      <c r="B703" s="12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6"/>
      <c r="BF703" s="14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  <c r="BW703" s="6"/>
      <c r="BX703" s="6"/>
      <c r="BY703" s="6"/>
      <c r="BZ703" s="6"/>
      <c r="CA703" s="6"/>
      <c r="CB703" s="6"/>
      <c r="CC703" s="6"/>
      <c r="CD703" s="6"/>
      <c r="CE703" s="6"/>
      <c r="CF703" s="6"/>
      <c r="CG703" s="6"/>
      <c r="CH703" s="6"/>
      <c r="CI703" s="6"/>
      <c r="CJ703" s="6"/>
      <c r="CK703" s="6"/>
      <c r="CL703" s="6"/>
      <c r="CM703" s="6"/>
      <c r="CN703" s="6"/>
      <c r="CO703" s="6"/>
      <c r="CP703" s="6"/>
      <c r="CQ703" s="6"/>
      <c r="CR703" s="6"/>
      <c r="CS703" s="6"/>
      <c r="CT703" s="6"/>
      <c r="CU703" s="6"/>
      <c r="CV703" s="6"/>
      <c r="CW703" s="6"/>
      <c r="CX703" s="6"/>
      <c r="CY703" s="6"/>
      <c r="CZ703" s="6"/>
      <c r="DA703" s="6"/>
      <c r="DB703" s="6"/>
    </row>
    <row r="704" spans="2:106" x14ac:dyDescent="0.15">
      <c r="B704" s="12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6"/>
      <c r="BF704" s="14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  <c r="BW704" s="6"/>
      <c r="BX704" s="6"/>
      <c r="BY704" s="6"/>
      <c r="BZ704" s="6"/>
      <c r="CA704" s="6"/>
      <c r="CB704" s="6"/>
      <c r="CC704" s="6"/>
      <c r="CD704" s="6"/>
      <c r="CE704" s="6"/>
      <c r="CF704" s="6"/>
      <c r="CG704" s="6"/>
      <c r="CH704" s="6"/>
      <c r="CI704" s="6"/>
      <c r="CJ704" s="6"/>
      <c r="CK704" s="6"/>
      <c r="CL704" s="6"/>
      <c r="CM704" s="6"/>
      <c r="CN704" s="6"/>
      <c r="CO704" s="6"/>
      <c r="CP704" s="6"/>
      <c r="CQ704" s="6"/>
      <c r="CR704" s="6"/>
      <c r="CS704" s="6"/>
      <c r="CT704" s="6"/>
      <c r="CU704" s="6"/>
      <c r="CV704" s="6"/>
      <c r="CW704" s="6"/>
      <c r="CX704" s="6"/>
      <c r="CY704" s="6"/>
      <c r="CZ704" s="6"/>
      <c r="DA704" s="6"/>
      <c r="DB704" s="6"/>
    </row>
    <row r="705" spans="2:106" x14ac:dyDescent="0.15">
      <c r="B705" s="12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6"/>
      <c r="BF705" s="14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  <c r="BW705" s="6"/>
      <c r="BX705" s="6"/>
      <c r="BY705" s="6"/>
      <c r="BZ705" s="6"/>
      <c r="CA705" s="6"/>
      <c r="CB705" s="6"/>
      <c r="CC705" s="6"/>
      <c r="CD705" s="6"/>
      <c r="CE705" s="6"/>
      <c r="CF705" s="6"/>
      <c r="CG705" s="6"/>
      <c r="CH705" s="6"/>
      <c r="CI705" s="6"/>
      <c r="CJ705" s="6"/>
      <c r="CK705" s="6"/>
      <c r="CL705" s="6"/>
      <c r="CM705" s="6"/>
      <c r="CN705" s="6"/>
      <c r="CO705" s="6"/>
      <c r="CP705" s="6"/>
      <c r="CQ705" s="6"/>
      <c r="CR705" s="6"/>
      <c r="CS705" s="6"/>
      <c r="CT705" s="6"/>
      <c r="CU705" s="6"/>
      <c r="CV705" s="6"/>
      <c r="CW705" s="6"/>
      <c r="CX705" s="6"/>
      <c r="CY705" s="6"/>
      <c r="CZ705" s="6"/>
      <c r="DA705" s="6"/>
      <c r="DB705" s="6"/>
    </row>
    <row r="706" spans="2:106" x14ac:dyDescent="0.15">
      <c r="B706" s="12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6"/>
      <c r="BF706" s="14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  <c r="BW706" s="6"/>
      <c r="BX706" s="6"/>
      <c r="BY706" s="6"/>
      <c r="BZ706" s="6"/>
      <c r="CA706" s="6"/>
      <c r="CB706" s="6"/>
      <c r="CC706" s="6"/>
      <c r="CD706" s="6"/>
      <c r="CE706" s="6"/>
      <c r="CF706" s="6"/>
      <c r="CG706" s="6"/>
      <c r="CH706" s="6"/>
      <c r="CI706" s="6"/>
      <c r="CJ706" s="6"/>
      <c r="CK706" s="6"/>
      <c r="CL706" s="6"/>
      <c r="CM706" s="6"/>
      <c r="CN706" s="6"/>
      <c r="CO706" s="6"/>
      <c r="CP706" s="6"/>
      <c r="CQ706" s="6"/>
      <c r="CR706" s="6"/>
      <c r="CS706" s="6"/>
      <c r="CT706" s="6"/>
      <c r="CU706" s="6"/>
      <c r="CV706" s="6"/>
      <c r="CW706" s="6"/>
      <c r="CX706" s="6"/>
      <c r="CY706" s="6"/>
      <c r="CZ706" s="6"/>
      <c r="DA706" s="6"/>
      <c r="DB706" s="6"/>
    </row>
    <row r="707" spans="2:106" x14ac:dyDescent="0.15">
      <c r="B707" s="12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6"/>
      <c r="BF707" s="14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  <c r="BW707" s="6"/>
      <c r="BX707" s="6"/>
      <c r="BY707" s="6"/>
      <c r="BZ707" s="6"/>
      <c r="CA707" s="6"/>
      <c r="CB707" s="6"/>
      <c r="CC707" s="6"/>
      <c r="CD707" s="6"/>
      <c r="CE707" s="6"/>
      <c r="CF707" s="6"/>
      <c r="CG707" s="6"/>
      <c r="CH707" s="6"/>
      <c r="CI707" s="6"/>
      <c r="CJ707" s="6"/>
      <c r="CK707" s="6"/>
      <c r="CL707" s="6"/>
      <c r="CM707" s="6"/>
      <c r="CN707" s="6"/>
      <c r="CO707" s="6"/>
      <c r="CP707" s="6"/>
      <c r="CQ707" s="6"/>
      <c r="CR707" s="6"/>
      <c r="CS707" s="6"/>
      <c r="CT707" s="6"/>
      <c r="CU707" s="6"/>
      <c r="CV707" s="6"/>
      <c r="CW707" s="6"/>
      <c r="CX707" s="6"/>
      <c r="CY707" s="6"/>
      <c r="CZ707" s="6"/>
      <c r="DA707" s="6"/>
      <c r="DB707" s="6"/>
    </row>
    <row r="708" spans="2:106" x14ac:dyDescent="0.15">
      <c r="B708" s="12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6"/>
      <c r="BF708" s="14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  <c r="BX708" s="6"/>
      <c r="BY708" s="6"/>
      <c r="BZ708" s="6"/>
      <c r="CA708" s="6"/>
      <c r="CB708" s="6"/>
      <c r="CC708" s="6"/>
      <c r="CD708" s="6"/>
      <c r="CE708" s="6"/>
      <c r="CF708" s="6"/>
      <c r="CG708" s="6"/>
      <c r="CH708" s="6"/>
      <c r="CI708" s="6"/>
      <c r="CJ708" s="6"/>
      <c r="CK708" s="6"/>
      <c r="CL708" s="6"/>
      <c r="CM708" s="6"/>
      <c r="CN708" s="6"/>
      <c r="CO708" s="6"/>
      <c r="CP708" s="6"/>
      <c r="CQ708" s="6"/>
      <c r="CR708" s="6"/>
      <c r="CS708" s="6"/>
      <c r="CT708" s="6"/>
      <c r="CU708" s="6"/>
      <c r="CV708" s="6"/>
      <c r="CW708" s="6"/>
      <c r="CX708" s="6"/>
      <c r="CY708" s="6"/>
      <c r="CZ708" s="6"/>
      <c r="DA708" s="6"/>
      <c r="DB708" s="6"/>
    </row>
    <row r="709" spans="2:106" x14ac:dyDescent="0.15">
      <c r="B709" s="12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6"/>
      <c r="BF709" s="14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  <c r="BX709" s="6"/>
      <c r="BY709" s="6"/>
      <c r="BZ709" s="6"/>
      <c r="CA709" s="6"/>
      <c r="CB709" s="6"/>
      <c r="CC709" s="6"/>
      <c r="CD709" s="6"/>
      <c r="CE709" s="6"/>
      <c r="CF709" s="6"/>
      <c r="CG709" s="6"/>
      <c r="CH709" s="6"/>
      <c r="CI709" s="6"/>
      <c r="CJ709" s="6"/>
      <c r="CK709" s="6"/>
      <c r="CL709" s="6"/>
      <c r="CM709" s="6"/>
      <c r="CN709" s="6"/>
      <c r="CO709" s="6"/>
      <c r="CP709" s="6"/>
      <c r="CQ709" s="6"/>
      <c r="CR709" s="6"/>
      <c r="CS709" s="6"/>
      <c r="CT709" s="6"/>
      <c r="CU709" s="6"/>
      <c r="CV709" s="6"/>
      <c r="CW709" s="6"/>
      <c r="CX709" s="6"/>
      <c r="CY709" s="6"/>
      <c r="CZ709" s="6"/>
      <c r="DA709" s="6"/>
      <c r="DB709" s="6"/>
    </row>
    <row r="710" spans="2:106" x14ac:dyDescent="0.15">
      <c r="B710" s="12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6"/>
      <c r="BF710" s="14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  <c r="BX710" s="6"/>
      <c r="BY710" s="6"/>
      <c r="BZ710" s="6"/>
      <c r="CA710" s="6"/>
      <c r="CB710" s="6"/>
      <c r="CC710" s="6"/>
      <c r="CD710" s="6"/>
      <c r="CE710" s="6"/>
      <c r="CF710" s="6"/>
      <c r="CG710" s="6"/>
      <c r="CH710" s="6"/>
      <c r="CI710" s="6"/>
      <c r="CJ710" s="6"/>
      <c r="CK710" s="6"/>
      <c r="CL710" s="6"/>
      <c r="CM710" s="6"/>
      <c r="CN710" s="6"/>
      <c r="CO710" s="6"/>
      <c r="CP710" s="6"/>
      <c r="CQ710" s="6"/>
      <c r="CR710" s="6"/>
      <c r="CS710" s="6"/>
      <c r="CT710" s="6"/>
      <c r="CU710" s="6"/>
      <c r="CV710" s="6"/>
      <c r="CW710" s="6"/>
      <c r="CX710" s="6"/>
      <c r="CY710" s="6"/>
      <c r="CZ710" s="6"/>
      <c r="DA710" s="6"/>
      <c r="DB710" s="6"/>
    </row>
    <row r="711" spans="2:106" x14ac:dyDescent="0.15">
      <c r="B711" s="12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6"/>
      <c r="BF711" s="14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  <c r="BW711" s="6"/>
      <c r="BX711" s="6"/>
      <c r="BY711" s="6"/>
      <c r="BZ711" s="6"/>
      <c r="CA711" s="6"/>
      <c r="CB711" s="6"/>
      <c r="CC711" s="6"/>
      <c r="CD711" s="6"/>
      <c r="CE711" s="6"/>
      <c r="CF711" s="6"/>
      <c r="CG711" s="6"/>
      <c r="CH711" s="6"/>
      <c r="CI711" s="6"/>
      <c r="CJ711" s="6"/>
      <c r="CK711" s="6"/>
      <c r="CL711" s="6"/>
      <c r="CM711" s="6"/>
      <c r="CN711" s="6"/>
      <c r="CO711" s="6"/>
      <c r="CP711" s="6"/>
      <c r="CQ711" s="6"/>
      <c r="CR711" s="6"/>
      <c r="CS711" s="6"/>
      <c r="CT711" s="6"/>
      <c r="CU711" s="6"/>
      <c r="CV711" s="6"/>
      <c r="CW711" s="6"/>
      <c r="CX711" s="6"/>
      <c r="CY711" s="6"/>
      <c r="CZ711" s="6"/>
      <c r="DA711" s="6"/>
      <c r="DB711" s="6"/>
    </row>
    <row r="712" spans="2:106" x14ac:dyDescent="0.15">
      <c r="B712" s="12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6"/>
      <c r="BF712" s="14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  <c r="BX712" s="6"/>
      <c r="BY712" s="6"/>
      <c r="BZ712" s="6"/>
      <c r="CA712" s="6"/>
      <c r="CB712" s="6"/>
      <c r="CC712" s="6"/>
      <c r="CD712" s="6"/>
      <c r="CE712" s="6"/>
      <c r="CF712" s="6"/>
      <c r="CG712" s="6"/>
      <c r="CH712" s="6"/>
      <c r="CI712" s="6"/>
      <c r="CJ712" s="6"/>
      <c r="CK712" s="6"/>
      <c r="CL712" s="6"/>
      <c r="CM712" s="6"/>
      <c r="CN712" s="6"/>
      <c r="CO712" s="6"/>
      <c r="CP712" s="6"/>
      <c r="CQ712" s="6"/>
      <c r="CR712" s="6"/>
      <c r="CS712" s="6"/>
      <c r="CT712" s="6"/>
      <c r="CU712" s="6"/>
      <c r="CV712" s="6"/>
      <c r="CW712" s="6"/>
      <c r="CX712" s="6"/>
      <c r="CY712" s="6"/>
      <c r="CZ712" s="6"/>
      <c r="DA712" s="6"/>
      <c r="DB712" s="6"/>
    </row>
    <row r="713" spans="2:106" x14ac:dyDescent="0.15">
      <c r="B713" s="12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6"/>
      <c r="BF713" s="14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  <c r="BX713" s="6"/>
      <c r="BY713" s="6"/>
      <c r="BZ713" s="6"/>
      <c r="CA713" s="6"/>
      <c r="CB713" s="6"/>
      <c r="CC713" s="6"/>
      <c r="CD713" s="6"/>
      <c r="CE713" s="6"/>
      <c r="CF713" s="6"/>
      <c r="CG713" s="6"/>
      <c r="CH713" s="6"/>
      <c r="CI713" s="6"/>
      <c r="CJ713" s="6"/>
      <c r="CK713" s="6"/>
      <c r="CL713" s="6"/>
      <c r="CM713" s="6"/>
      <c r="CN713" s="6"/>
      <c r="CO713" s="6"/>
      <c r="CP713" s="6"/>
      <c r="CQ713" s="6"/>
      <c r="CR713" s="6"/>
      <c r="CS713" s="6"/>
      <c r="CT713" s="6"/>
      <c r="CU713" s="6"/>
      <c r="CV713" s="6"/>
      <c r="CW713" s="6"/>
      <c r="CX713" s="6"/>
      <c r="CY713" s="6"/>
      <c r="CZ713" s="6"/>
      <c r="DA713" s="6"/>
      <c r="DB713" s="6"/>
    </row>
    <row r="714" spans="2:106" x14ac:dyDescent="0.15">
      <c r="B714" s="12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6"/>
      <c r="BF714" s="14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  <c r="BW714" s="6"/>
      <c r="BX714" s="6"/>
      <c r="BY714" s="6"/>
      <c r="BZ714" s="6"/>
      <c r="CA714" s="6"/>
      <c r="CB714" s="6"/>
      <c r="CC714" s="6"/>
      <c r="CD714" s="6"/>
      <c r="CE714" s="6"/>
      <c r="CF714" s="6"/>
      <c r="CG714" s="6"/>
      <c r="CH714" s="6"/>
      <c r="CI714" s="6"/>
      <c r="CJ714" s="6"/>
      <c r="CK714" s="6"/>
      <c r="CL714" s="6"/>
      <c r="CM714" s="6"/>
      <c r="CN714" s="6"/>
      <c r="CO714" s="6"/>
      <c r="CP714" s="6"/>
      <c r="CQ714" s="6"/>
      <c r="CR714" s="6"/>
      <c r="CS714" s="6"/>
      <c r="CT714" s="6"/>
      <c r="CU714" s="6"/>
      <c r="CV714" s="6"/>
      <c r="CW714" s="6"/>
      <c r="CX714" s="6"/>
      <c r="CY714" s="6"/>
      <c r="CZ714" s="6"/>
      <c r="DA714" s="6"/>
      <c r="DB714" s="6"/>
    </row>
    <row r="715" spans="2:106" x14ac:dyDescent="0.15">
      <c r="B715" s="12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6"/>
      <c r="BF715" s="14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  <c r="BW715" s="6"/>
      <c r="BX715" s="6"/>
      <c r="BY715" s="6"/>
      <c r="BZ715" s="6"/>
      <c r="CA715" s="6"/>
      <c r="CB715" s="6"/>
      <c r="CC715" s="6"/>
      <c r="CD715" s="6"/>
      <c r="CE715" s="6"/>
      <c r="CF715" s="6"/>
      <c r="CG715" s="6"/>
      <c r="CH715" s="6"/>
      <c r="CI715" s="6"/>
      <c r="CJ715" s="6"/>
      <c r="CK715" s="6"/>
      <c r="CL715" s="6"/>
      <c r="CM715" s="6"/>
      <c r="CN715" s="6"/>
      <c r="CO715" s="6"/>
      <c r="CP715" s="6"/>
      <c r="CQ715" s="6"/>
      <c r="CR715" s="6"/>
      <c r="CS715" s="6"/>
      <c r="CT715" s="6"/>
      <c r="CU715" s="6"/>
      <c r="CV715" s="6"/>
      <c r="CW715" s="6"/>
      <c r="CX715" s="6"/>
      <c r="CY715" s="6"/>
      <c r="CZ715" s="6"/>
      <c r="DA715" s="6"/>
      <c r="DB715" s="6"/>
    </row>
    <row r="716" spans="2:106" x14ac:dyDescent="0.15">
      <c r="B716" s="12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6"/>
      <c r="BF716" s="14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  <c r="BX716" s="6"/>
      <c r="BY716" s="6"/>
      <c r="BZ716" s="6"/>
      <c r="CA716" s="6"/>
      <c r="CB716" s="6"/>
      <c r="CC716" s="6"/>
      <c r="CD716" s="6"/>
      <c r="CE716" s="6"/>
      <c r="CF716" s="6"/>
      <c r="CG716" s="6"/>
      <c r="CH716" s="6"/>
      <c r="CI716" s="6"/>
      <c r="CJ716" s="6"/>
      <c r="CK716" s="6"/>
      <c r="CL716" s="6"/>
      <c r="CM716" s="6"/>
      <c r="CN716" s="6"/>
      <c r="CO716" s="6"/>
      <c r="CP716" s="6"/>
      <c r="CQ716" s="6"/>
      <c r="CR716" s="6"/>
      <c r="CS716" s="6"/>
      <c r="CT716" s="6"/>
      <c r="CU716" s="6"/>
      <c r="CV716" s="6"/>
      <c r="CW716" s="6"/>
      <c r="CX716" s="6"/>
      <c r="CY716" s="6"/>
      <c r="CZ716" s="6"/>
      <c r="DA716" s="6"/>
      <c r="DB716" s="6"/>
    </row>
    <row r="717" spans="2:106" x14ac:dyDescent="0.15">
      <c r="B717" s="12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6"/>
      <c r="BF717" s="14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  <c r="BX717" s="6"/>
      <c r="BY717" s="6"/>
      <c r="BZ717" s="6"/>
      <c r="CA717" s="6"/>
      <c r="CB717" s="6"/>
      <c r="CC717" s="6"/>
      <c r="CD717" s="6"/>
      <c r="CE717" s="6"/>
      <c r="CF717" s="6"/>
      <c r="CG717" s="6"/>
      <c r="CH717" s="6"/>
      <c r="CI717" s="6"/>
      <c r="CJ717" s="6"/>
      <c r="CK717" s="6"/>
      <c r="CL717" s="6"/>
      <c r="CM717" s="6"/>
      <c r="CN717" s="6"/>
      <c r="CO717" s="6"/>
      <c r="CP717" s="6"/>
      <c r="CQ717" s="6"/>
      <c r="CR717" s="6"/>
      <c r="CS717" s="6"/>
      <c r="CT717" s="6"/>
      <c r="CU717" s="6"/>
      <c r="CV717" s="6"/>
      <c r="CW717" s="6"/>
      <c r="CX717" s="6"/>
      <c r="CY717" s="6"/>
      <c r="CZ717" s="6"/>
      <c r="DA717" s="6"/>
      <c r="DB717" s="6"/>
    </row>
    <row r="718" spans="2:106" x14ac:dyDescent="0.15">
      <c r="B718" s="12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6"/>
      <c r="BF718" s="14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  <c r="BX718" s="6"/>
      <c r="BY718" s="6"/>
      <c r="BZ718" s="6"/>
      <c r="CA718" s="6"/>
      <c r="CB718" s="6"/>
      <c r="CC718" s="6"/>
      <c r="CD718" s="6"/>
      <c r="CE718" s="6"/>
      <c r="CF718" s="6"/>
      <c r="CG718" s="6"/>
      <c r="CH718" s="6"/>
      <c r="CI718" s="6"/>
      <c r="CJ718" s="6"/>
      <c r="CK718" s="6"/>
      <c r="CL718" s="6"/>
      <c r="CM718" s="6"/>
      <c r="CN718" s="6"/>
      <c r="CO718" s="6"/>
      <c r="CP718" s="6"/>
      <c r="CQ718" s="6"/>
      <c r="CR718" s="6"/>
      <c r="CS718" s="6"/>
      <c r="CT718" s="6"/>
      <c r="CU718" s="6"/>
      <c r="CV718" s="6"/>
      <c r="CW718" s="6"/>
      <c r="CX718" s="6"/>
      <c r="CY718" s="6"/>
      <c r="CZ718" s="6"/>
      <c r="DA718" s="6"/>
      <c r="DB718" s="6"/>
    </row>
    <row r="719" spans="2:106" x14ac:dyDescent="0.15">
      <c r="B719" s="12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6"/>
      <c r="BF719" s="14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  <c r="BW719" s="6"/>
      <c r="BX719" s="6"/>
      <c r="BY719" s="6"/>
      <c r="BZ719" s="6"/>
      <c r="CA719" s="6"/>
      <c r="CB719" s="6"/>
      <c r="CC719" s="6"/>
      <c r="CD719" s="6"/>
      <c r="CE719" s="6"/>
      <c r="CF719" s="6"/>
      <c r="CG719" s="6"/>
      <c r="CH719" s="6"/>
      <c r="CI719" s="6"/>
      <c r="CJ719" s="6"/>
      <c r="CK719" s="6"/>
      <c r="CL719" s="6"/>
      <c r="CM719" s="6"/>
      <c r="CN719" s="6"/>
      <c r="CO719" s="6"/>
      <c r="CP719" s="6"/>
      <c r="CQ719" s="6"/>
      <c r="CR719" s="6"/>
      <c r="CS719" s="6"/>
      <c r="CT719" s="6"/>
      <c r="CU719" s="6"/>
      <c r="CV719" s="6"/>
      <c r="CW719" s="6"/>
      <c r="CX719" s="6"/>
      <c r="CY719" s="6"/>
      <c r="CZ719" s="6"/>
      <c r="DA719" s="6"/>
      <c r="DB719" s="6"/>
    </row>
    <row r="720" spans="2:106" x14ac:dyDescent="0.15">
      <c r="B720" s="12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6"/>
      <c r="BF720" s="14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  <c r="BW720" s="6"/>
      <c r="BX720" s="6"/>
      <c r="BY720" s="6"/>
      <c r="BZ720" s="6"/>
      <c r="CA720" s="6"/>
      <c r="CB720" s="6"/>
      <c r="CC720" s="6"/>
      <c r="CD720" s="6"/>
      <c r="CE720" s="6"/>
      <c r="CF720" s="6"/>
      <c r="CG720" s="6"/>
      <c r="CH720" s="6"/>
      <c r="CI720" s="6"/>
      <c r="CJ720" s="6"/>
      <c r="CK720" s="6"/>
      <c r="CL720" s="6"/>
      <c r="CM720" s="6"/>
      <c r="CN720" s="6"/>
      <c r="CO720" s="6"/>
      <c r="CP720" s="6"/>
      <c r="CQ720" s="6"/>
      <c r="CR720" s="6"/>
      <c r="CS720" s="6"/>
      <c r="CT720" s="6"/>
      <c r="CU720" s="6"/>
      <c r="CV720" s="6"/>
      <c r="CW720" s="6"/>
      <c r="CX720" s="6"/>
      <c r="CY720" s="6"/>
      <c r="CZ720" s="6"/>
      <c r="DA720" s="6"/>
      <c r="DB720" s="6"/>
    </row>
    <row r="721" spans="2:106" x14ac:dyDescent="0.15">
      <c r="B721" s="12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6"/>
      <c r="BF721" s="14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  <c r="CB721" s="6"/>
      <c r="CC721" s="6"/>
      <c r="CD721" s="6"/>
      <c r="CE721" s="6"/>
      <c r="CF721" s="6"/>
      <c r="CG721" s="6"/>
      <c r="CH721" s="6"/>
      <c r="CI721" s="6"/>
      <c r="CJ721" s="6"/>
      <c r="CK721" s="6"/>
      <c r="CL721" s="6"/>
      <c r="CM721" s="6"/>
      <c r="CN721" s="6"/>
      <c r="CO721" s="6"/>
      <c r="CP721" s="6"/>
      <c r="CQ721" s="6"/>
      <c r="CR721" s="6"/>
      <c r="CS721" s="6"/>
      <c r="CT721" s="6"/>
      <c r="CU721" s="6"/>
      <c r="CV721" s="6"/>
      <c r="CW721" s="6"/>
      <c r="CX721" s="6"/>
      <c r="CY721" s="6"/>
      <c r="CZ721" s="6"/>
      <c r="DA721" s="6"/>
      <c r="DB721" s="6"/>
    </row>
    <row r="722" spans="2:106" x14ac:dyDescent="0.15">
      <c r="B722" s="12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6"/>
      <c r="BF722" s="14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  <c r="CB722" s="6"/>
      <c r="CC722" s="6"/>
      <c r="CD722" s="6"/>
      <c r="CE722" s="6"/>
      <c r="CF722" s="6"/>
      <c r="CG722" s="6"/>
      <c r="CH722" s="6"/>
      <c r="CI722" s="6"/>
      <c r="CJ722" s="6"/>
      <c r="CK722" s="6"/>
      <c r="CL722" s="6"/>
      <c r="CM722" s="6"/>
      <c r="CN722" s="6"/>
      <c r="CO722" s="6"/>
      <c r="CP722" s="6"/>
      <c r="CQ722" s="6"/>
      <c r="CR722" s="6"/>
      <c r="CS722" s="6"/>
      <c r="CT722" s="6"/>
      <c r="CU722" s="6"/>
      <c r="CV722" s="6"/>
      <c r="CW722" s="6"/>
      <c r="CX722" s="6"/>
      <c r="CY722" s="6"/>
      <c r="CZ722" s="6"/>
      <c r="DA722" s="6"/>
      <c r="DB722" s="6"/>
    </row>
    <row r="723" spans="2:106" x14ac:dyDescent="0.15">
      <c r="B723" s="12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6"/>
      <c r="BF723" s="14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  <c r="CB723" s="6"/>
      <c r="CC723" s="6"/>
      <c r="CD723" s="6"/>
      <c r="CE723" s="6"/>
      <c r="CF723" s="6"/>
      <c r="CG723" s="6"/>
      <c r="CH723" s="6"/>
      <c r="CI723" s="6"/>
      <c r="CJ723" s="6"/>
      <c r="CK723" s="6"/>
      <c r="CL723" s="6"/>
      <c r="CM723" s="6"/>
      <c r="CN723" s="6"/>
      <c r="CO723" s="6"/>
      <c r="CP723" s="6"/>
      <c r="CQ723" s="6"/>
      <c r="CR723" s="6"/>
      <c r="CS723" s="6"/>
      <c r="CT723" s="6"/>
      <c r="CU723" s="6"/>
      <c r="CV723" s="6"/>
      <c r="CW723" s="6"/>
      <c r="CX723" s="6"/>
      <c r="CY723" s="6"/>
      <c r="CZ723" s="6"/>
      <c r="DA723" s="6"/>
      <c r="DB723" s="6"/>
    </row>
    <row r="724" spans="2:106" x14ac:dyDescent="0.15">
      <c r="B724" s="12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6"/>
      <c r="BF724" s="14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  <c r="CB724" s="6"/>
      <c r="CC724" s="6"/>
      <c r="CD724" s="6"/>
      <c r="CE724" s="6"/>
      <c r="CF724" s="6"/>
      <c r="CG724" s="6"/>
      <c r="CH724" s="6"/>
      <c r="CI724" s="6"/>
      <c r="CJ724" s="6"/>
      <c r="CK724" s="6"/>
      <c r="CL724" s="6"/>
      <c r="CM724" s="6"/>
      <c r="CN724" s="6"/>
      <c r="CO724" s="6"/>
      <c r="CP724" s="6"/>
      <c r="CQ724" s="6"/>
      <c r="CR724" s="6"/>
      <c r="CS724" s="6"/>
      <c r="CT724" s="6"/>
      <c r="CU724" s="6"/>
      <c r="CV724" s="6"/>
      <c r="CW724" s="6"/>
      <c r="CX724" s="6"/>
      <c r="CY724" s="6"/>
      <c r="CZ724" s="6"/>
      <c r="DA724" s="6"/>
      <c r="DB724" s="6"/>
    </row>
    <row r="725" spans="2:106" x14ac:dyDescent="0.15">
      <c r="B725" s="12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6"/>
      <c r="BF725" s="14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  <c r="CB725" s="6"/>
      <c r="CC725" s="6"/>
      <c r="CD725" s="6"/>
      <c r="CE725" s="6"/>
      <c r="CF725" s="6"/>
      <c r="CG725" s="6"/>
      <c r="CH725" s="6"/>
      <c r="CI725" s="6"/>
      <c r="CJ725" s="6"/>
      <c r="CK725" s="6"/>
      <c r="CL725" s="6"/>
      <c r="CM725" s="6"/>
      <c r="CN725" s="6"/>
      <c r="CO725" s="6"/>
      <c r="CP725" s="6"/>
      <c r="CQ725" s="6"/>
      <c r="CR725" s="6"/>
      <c r="CS725" s="6"/>
      <c r="CT725" s="6"/>
      <c r="CU725" s="6"/>
      <c r="CV725" s="6"/>
      <c r="CW725" s="6"/>
      <c r="CX725" s="6"/>
      <c r="CY725" s="6"/>
      <c r="CZ725" s="6"/>
      <c r="DA725" s="6"/>
      <c r="DB725" s="6"/>
    </row>
    <row r="726" spans="2:106" x14ac:dyDescent="0.15">
      <c r="B726" s="12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6"/>
      <c r="BF726" s="14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  <c r="BW726" s="6"/>
      <c r="BX726" s="6"/>
      <c r="BY726" s="6"/>
      <c r="BZ726" s="6"/>
      <c r="CA726" s="6"/>
      <c r="CB726" s="6"/>
      <c r="CC726" s="6"/>
      <c r="CD726" s="6"/>
      <c r="CE726" s="6"/>
      <c r="CF726" s="6"/>
      <c r="CG726" s="6"/>
      <c r="CH726" s="6"/>
      <c r="CI726" s="6"/>
      <c r="CJ726" s="6"/>
      <c r="CK726" s="6"/>
      <c r="CL726" s="6"/>
      <c r="CM726" s="6"/>
      <c r="CN726" s="6"/>
      <c r="CO726" s="6"/>
      <c r="CP726" s="6"/>
      <c r="CQ726" s="6"/>
      <c r="CR726" s="6"/>
      <c r="CS726" s="6"/>
      <c r="CT726" s="6"/>
      <c r="CU726" s="6"/>
      <c r="CV726" s="6"/>
      <c r="CW726" s="6"/>
      <c r="CX726" s="6"/>
      <c r="CY726" s="6"/>
      <c r="CZ726" s="6"/>
      <c r="DA726" s="6"/>
      <c r="DB726" s="6"/>
    </row>
    <row r="727" spans="2:106" x14ac:dyDescent="0.15">
      <c r="B727" s="12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6"/>
      <c r="BF727" s="14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  <c r="BX727" s="6"/>
      <c r="BY727" s="6"/>
      <c r="BZ727" s="6"/>
      <c r="CA727" s="6"/>
      <c r="CB727" s="6"/>
      <c r="CC727" s="6"/>
      <c r="CD727" s="6"/>
      <c r="CE727" s="6"/>
      <c r="CF727" s="6"/>
      <c r="CG727" s="6"/>
      <c r="CH727" s="6"/>
      <c r="CI727" s="6"/>
      <c r="CJ727" s="6"/>
      <c r="CK727" s="6"/>
      <c r="CL727" s="6"/>
      <c r="CM727" s="6"/>
      <c r="CN727" s="6"/>
      <c r="CO727" s="6"/>
      <c r="CP727" s="6"/>
      <c r="CQ727" s="6"/>
      <c r="CR727" s="6"/>
      <c r="CS727" s="6"/>
      <c r="CT727" s="6"/>
      <c r="CU727" s="6"/>
      <c r="CV727" s="6"/>
      <c r="CW727" s="6"/>
      <c r="CX727" s="6"/>
      <c r="CY727" s="6"/>
      <c r="CZ727" s="6"/>
      <c r="DA727" s="6"/>
      <c r="DB727" s="6"/>
    </row>
    <row r="728" spans="2:106" x14ac:dyDescent="0.15">
      <c r="B728" s="12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6"/>
      <c r="BF728" s="14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  <c r="CB728" s="6"/>
      <c r="CC728" s="6"/>
      <c r="CD728" s="6"/>
      <c r="CE728" s="6"/>
      <c r="CF728" s="6"/>
      <c r="CG728" s="6"/>
      <c r="CH728" s="6"/>
      <c r="CI728" s="6"/>
      <c r="CJ728" s="6"/>
      <c r="CK728" s="6"/>
      <c r="CL728" s="6"/>
      <c r="CM728" s="6"/>
      <c r="CN728" s="6"/>
      <c r="CO728" s="6"/>
      <c r="CP728" s="6"/>
      <c r="CQ728" s="6"/>
      <c r="CR728" s="6"/>
      <c r="CS728" s="6"/>
      <c r="CT728" s="6"/>
      <c r="CU728" s="6"/>
      <c r="CV728" s="6"/>
      <c r="CW728" s="6"/>
      <c r="CX728" s="6"/>
      <c r="CY728" s="6"/>
      <c r="CZ728" s="6"/>
      <c r="DA728" s="6"/>
      <c r="DB728" s="6"/>
    </row>
    <row r="729" spans="2:106" x14ac:dyDescent="0.15">
      <c r="B729" s="12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6"/>
      <c r="BF729" s="14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  <c r="BW729" s="6"/>
      <c r="BX729" s="6"/>
      <c r="BY729" s="6"/>
      <c r="BZ729" s="6"/>
      <c r="CA729" s="6"/>
      <c r="CB729" s="6"/>
      <c r="CC729" s="6"/>
      <c r="CD729" s="6"/>
      <c r="CE729" s="6"/>
      <c r="CF729" s="6"/>
      <c r="CG729" s="6"/>
      <c r="CH729" s="6"/>
      <c r="CI729" s="6"/>
      <c r="CJ729" s="6"/>
      <c r="CK729" s="6"/>
      <c r="CL729" s="6"/>
      <c r="CM729" s="6"/>
      <c r="CN729" s="6"/>
      <c r="CO729" s="6"/>
      <c r="CP729" s="6"/>
      <c r="CQ729" s="6"/>
      <c r="CR729" s="6"/>
      <c r="CS729" s="6"/>
      <c r="CT729" s="6"/>
      <c r="CU729" s="6"/>
      <c r="CV729" s="6"/>
      <c r="CW729" s="6"/>
      <c r="CX729" s="6"/>
      <c r="CY729" s="6"/>
      <c r="CZ729" s="6"/>
      <c r="DA729" s="6"/>
      <c r="DB729" s="6"/>
    </row>
    <row r="730" spans="2:106" x14ac:dyDescent="0.15">
      <c r="B730" s="12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6"/>
      <c r="BF730" s="14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  <c r="BW730" s="6"/>
      <c r="BX730" s="6"/>
      <c r="BY730" s="6"/>
      <c r="BZ730" s="6"/>
      <c r="CA730" s="6"/>
      <c r="CB730" s="6"/>
      <c r="CC730" s="6"/>
      <c r="CD730" s="6"/>
      <c r="CE730" s="6"/>
      <c r="CF730" s="6"/>
      <c r="CG730" s="6"/>
      <c r="CH730" s="6"/>
      <c r="CI730" s="6"/>
      <c r="CJ730" s="6"/>
      <c r="CK730" s="6"/>
      <c r="CL730" s="6"/>
      <c r="CM730" s="6"/>
      <c r="CN730" s="6"/>
      <c r="CO730" s="6"/>
      <c r="CP730" s="6"/>
      <c r="CQ730" s="6"/>
      <c r="CR730" s="6"/>
      <c r="CS730" s="6"/>
      <c r="CT730" s="6"/>
      <c r="CU730" s="6"/>
      <c r="CV730" s="6"/>
      <c r="CW730" s="6"/>
      <c r="CX730" s="6"/>
      <c r="CY730" s="6"/>
      <c r="CZ730" s="6"/>
      <c r="DA730" s="6"/>
      <c r="DB730" s="6"/>
    </row>
    <row r="731" spans="2:106" x14ac:dyDescent="0.15">
      <c r="B731" s="12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6"/>
      <c r="BF731" s="14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  <c r="BW731" s="6"/>
      <c r="BX731" s="6"/>
      <c r="BY731" s="6"/>
      <c r="BZ731" s="6"/>
      <c r="CA731" s="6"/>
      <c r="CB731" s="6"/>
      <c r="CC731" s="6"/>
      <c r="CD731" s="6"/>
      <c r="CE731" s="6"/>
      <c r="CF731" s="6"/>
      <c r="CG731" s="6"/>
      <c r="CH731" s="6"/>
      <c r="CI731" s="6"/>
      <c r="CJ731" s="6"/>
      <c r="CK731" s="6"/>
      <c r="CL731" s="6"/>
      <c r="CM731" s="6"/>
      <c r="CN731" s="6"/>
      <c r="CO731" s="6"/>
      <c r="CP731" s="6"/>
      <c r="CQ731" s="6"/>
      <c r="CR731" s="6"/>
      <c r="CS731" s="6"/>
      <c r="CT731" s="6"/>
      <c r="CU731" s="6"/>
      <c r="CV731" s="6"/>
      <c r="CW731" s="6"/>
      <c r="CX731" s="6"/>
      <c r="CY731" s="6"/>
      <c r="CZ731" s="6"/>
      <c r="DA731" s="6"/>
      <c r="DB731" s="6"/>
    </row>
    <row r="732" spans="2:106" x14ac:dyDescent="0.15">
      <c r="B732" s="12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6"/>
      <c r="BF732" s="14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  <c r="BW732" s="6"/>
      <c r="BX732" s="6"/>
      <c r="BY732" s="6"/>
      <c r="BZ732" s="6"/>
      <c r="CA732" s="6"/>
      <c r="CB732" s="6"/>
      <c r="CC732" s="6"/>
      <c r="CD732" s="6"/>
      <c r="CE732" s="6"/>
      <c r="CF732" s="6"/>
      <c r="CG732" s="6"/>
      <c r="CH732" s="6"/>
      <c r="CI732" s="6"/>
      <c r="CJ732" s="6"/>
      <c r="CK732" s="6"/>
      <c r="CL732" s="6"/>
      <c r="CM732" s="6"/>
      <c r="CN732" s="6"/>
      <c r="CO732" s="6"/>
      <c r="CP732" s="6"/>
      <c r="CQ732" s="6"/>
      <c r="CR732" s="6"/>
      <c r="CS732" s="6"/>
      <c r="CT732" s="6"/>
      <c r="CU732" s="6"/>
      <c r="CV732" s="6"/>
      <c r="CW732" s="6"/>
      <c r="CX732" s="6"/>
      <c r="CY732" s="6"/>
      <c r="CZ732" s="6"/>
      <c r="DA732" s="6"/>
      <c r="DB732" s="6"/>
    </row>
    <row r="733" spans="2:106" x14ac:dyDescent="0.15">
      <c r="B733" s="12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6"/>
      <c r="BF733" s="14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  <c r="BW733" s="6"/>
      <c r="BX733" s="6"/>
      <c r="BY733" s="6"/>
      <c r="BZ733" s="6"/>
      <c r="CA733" s="6"/>
      <c r="CB733" s="6"/>
      <c r="CC733" s="6"/>
      <c r="CD733" s="6"/>
      <c r="CE733" s="6"/>
      <c r="CF733" s="6"/>
      <c r="CG733" s="6"/>
      <c r="CH733" s="6"/>
      <c r="CI733" s="6"/>
      <c r="CJ733" s="6"/>
      <c r="CK733" s="6"/>
      <c r="CL733" s="6"/>
      <c r="CM733" s="6"/>
      <c r="CN733" s="6"/>
      <c r="CO733" s="6"/>
      <c r="CP733" s="6"/>
      <c r="CQ733" s="6"/>
      <c r="CR733" s="6"/>
      <c r="CS733" s="6"/>
      <c r="CT733" s="6"/>
      <c r="CU733" s="6"/>
      <c r="CV733" s="6"/>
      <c r="CW733" s="6"/>
      <c r="CX733" s="6"/>
      <c r="CY733" s="6"/>
      <c r="CZ733" s="6"/>
      <c r="DA733" s="6"/>
      <c r="DB733" s="6"/>
    </row>
    <row r="734" spans="2:106" x14ac:dyDescent="0.15">
      <c r="B734" s="12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6"/>
      <c r="BF734" s="14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  <c r="BW734" s="6"/>
      <c r="BX734" s="6"/>
      <c r="BY734" s="6"/>
      <c r="BZ734" s="6"/>
      <c r="CA734" s="6"/>
      <c r="CB734" s="6"/>
      <c r="CC734" s="6"/>
      <c r="CD734" s="6"/>
      <c r="CE734" s="6"/>
      <c r="CF734" s="6"/>
      <c r="CG734" s="6"/>
      <c r="CH734" s="6"/>
      <c r="CI734" s="6"/>
      <c r="CJ734" s="6"/>
      <c r="CK734" s="6"/>
      <c r="CL734" s="6"/>
      <c r="CM734" s="6"/>
      <c r="CN734" s="6"/>
      <c r="CO734" s="6"/>
      <c r="CP734" s="6"/>
      <c r="CQ734" s="6"/>
      <c r="CR734" s="6"/>
      <c r="CS734" s="6"/>
      <c r="CT734" s="6"/>
      <c r="CU734" s="6"/>
      <c r="CV734" s="6"/>
      <c r="CW734" s="6"/>
      <c r="CX734" s="6"/>
      <c r="CY734" s="6"/>
      <c r="CZ734" s="6"/>
      <c r="DA734" s="6"/>
      <c r="DB734" s="6"/>
    </row>
    <row r="735" spans="2:106" x14ac:dyDescent="0.15">
      <c r="B735" s="12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6"/>
      <c r="BF735" s="14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  <c r="CB735" s="6"/>
      <c r="CC735" s="6"/>
      <c r="CD735" s="6"/>
      <c r="CE735" s="6"/>
      <c r="CF735" s="6"/>
      <c r="CG735" s="6"/>
      <c r="CH735" s="6"/>
      <c r="CI735" s="6"/>
      <c r="CJ735" s="6"/>
      <c r="CK735" s="6"/>
      <c r="CL735" s="6"/>
      <c r="CM735" s="6"/>
      <c r="CN735" s="6"/>
      <c r="CO735" s="6"/>
      <c r="CP735" s="6"/>
      <c r="CQ735" s="6"/>
      <c r="CR735" s="6"/>
      <c r="CS735" s="6"/>
      <c r="CT735" s="6"/>
      <c r="CU735" s="6"/>
      <c r="CV735" s="6"/>
      <c r="CW735" s="6"/>
      <c r="CX735" s="6"/>
      <c r="CY735" s="6"/>
      <c r="CZ735" s="6"/>
      <c r="DA735" s="6"/>
      <c r="DB735" s="6"/>
    </row>
    <row r="736" spans="2:106" x14ac:dyDescent="0.15">
      <c r="B736" s="12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6"/>
      <c r="BF736" s="14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  <c r="CB736" s="6"/>
      <c r="CC736" s="6"/>
      <c r="CD736" s="6"/>
      <c r="CE736" s="6"/>
      <c r="CF736" s="6"/>
      <c r="CG736" s="6"/>
      <c r="CH736" s="6"/>
      <c r="CI736" s="6"/>
      <c r="CJ736" s="6"/>
      <c r="CK736" s="6"/>
      <c r="CL736" s="6"/>
      <c r="CM736" s="6"/>
      <c r="CN736" s="6"/>
      <c r="CO736" s="6"/>
      <c r="CP736" s="6"/>
      <c r="CQ736" s="6"/>
      <c r="CR736" s="6"/>
      <c r="CS736" s="6"/>
      <c r="CT736" s="6"/>
      <c r="CU736" s="6"/>
      <c r="CV736" s="6"/>
      <c r="CW736" s="6"/>
      <c r="CX736" s="6"/>
      <c r="CY736" s="6"/>
      <c r="CZ736" s="6"/>
      <c r="DA736" s="6"/>
      <c r="DB736" s="6"/>
    </row>
    <row r="737" spans="2:106" x14ac:dyDescent="0.15">
      <c r="B737" s="12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6"/>
      <c r="BF737" s="14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  <c r="CB737" s="6"/>
      <c r="CC737" s="6"/>
      <c r="CD737" s="6"/>
      <c r="CE737" s="6"/>
      <c r="CF737" s="6"/>
      <c r="CG737" s="6"/>
      <c r="CH737" s="6"/>
      <c r="CI737" s="6"/>
      <c r="CJ737" s="6"/>
      <c r="CK737" s="6"/>
      <c r="CL737" s="6"/>
      <c r="CM737" s="6"/>
      <c r="CN737" s="6"/>
      <c r="CO737" s="6"/>
      <c r="CP737" s="6"/>
      <c r="CQ737" s="6"/>
      <c r="CR737" s="6"/>
      <c r="CS737" s="6"/>
      <c r="CT737" s="6"/>
      <c r="CU737" s="6"/>
      <c r="CV737" s="6"/>
      <c r="CW737" s="6"/>
      <c r="CX737" s="6"/>
      <c r="CY737" s="6"/>
      <c r="CZ737" s="6"/>
      <c r="DA737" s="6"/>
      <c r="DB737" s="6"/>
    </row>
    <row r="738" spans="2:106" x14ac:dyDescent="0.15">
      <c r="B738" s="12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6"/>
      <c r="BF738" s="14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  <c r="CB738" s="6"/>
      <c r="CC738" s="6"/>
      <c r="CD738" s="6"/>
      <c r="CE738" s="6"/>
      <c r="CF738" s="6"/>
      <c r="CG738" s="6"/>
      <c r="CH738" s="6"/>
      <c r="CI738" s="6"/>
      <c r="CJ738" s="6"/>
      <c r="CK738" s="6"/>
      <c r="CL738" s="6"/>
      <c r="CM738" s="6"/>
      <c r="CN738" s="6"/>
      <c r="CO738" s="6"/>
      <c r="CP738" s="6"/>
      <c r="CQ738" s="6"/>
      <c r="CR738" s="6"/>
      <c r="CS738" s="6"/>
      <c r="CT738" s="6"/>
      <c r="CU738" s="6"/>
      <c r="CV738" s="6"/>
      <c r="CW738" s="6"/>
      <c r="CX738" s="6"/>
      <c r="CY738" s="6"/>
      <c r="CZ738" s="6"/>
      <c r="DA738" s="6"/>
      <c r="DB738" s="6"/>
    </row>
    <row r="739" spans="2:106" x14ac:dyDescent="0.15">
      <c r="B739" s="12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6"/>
      <c r="BF739" s="14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  <c r="CB739" s="6"/>
      <c r="CC739" s="6"/>
      <c r="CD739" s="6"/>
      <c r="CE739" s="6"/>
      <c r="CF739" s="6"/>
      <c r="CG739" s="6"/>
      <c r="CH739" s="6"/>
      <c r="CI739" s="6"/>
      <c r="CJ739" s="6"/>
      <c r="CK739" s="6"/>
      <c r="CL739" s="6"/>
      <c r="CM739" s="6"/>
      <c r="CN739" s="6"/>
      <c r="CO739" s="6"/>
      <c r="CP739" s="6"/>
      <c r="CQ739" s="6"/>
      <c r="CR739" s="6"/>
      <c r="CS739" s="6"/>
      <c r="CT739" s="6"/>
      <c r="CU739" s="6"/>
      <c r="CV739" s="6"/>
      <c r="CW739" s="6"/>
      <c r="CX739" s="6"/>
      <c r="CY739" s="6"/>
      <c r="CZ739" s="6"/>
      <c r="DA739" s="6"/>
      <c r="DB739" s="6"/>
    </row>
    <row r="740" spans="2:106" x14ac:dyDescent="0.15">
      <c r="B740" s="12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6"/>
      <c r="BF740" s="14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  <c r="CB740" s="6"/>
      <c r="CC740" s="6"/>
      <c r="CD740" s="6"/>
      <c r="CE740" s="6"/>
      <c r="CF740" s="6"/>
      <c r="CG740" s="6"/>
      <c r="CH740" s="6"/>
      <c r="CI740" s="6"/>
      <c r="CJ740" s="6"/>
      <c r="CK740" s="6"/>
      <c r="CL740" s="6"/>
      <c r="CM740" s="6"/>
      <c r="CN740" s="6"/>
      <c r="CO740" s="6"/>
      <c r="CP740" s="6"/>
      <c r="CQ740" s="6"/>
      <c r="CR740" s="6"/>
      <c r="CS740" s="6"/>
      <c r="CT740" s="6"/>
      <c r="CU740" s="6"/>
      <c r="CV740" s="6"/>
      <c r="CW740" s="6"/>
      <c r="CX740" s="6"/>
      <c r="CY740" s="6"/>
      <c r="CZ740" s="6"/>
      <c r="DA740" s="6"/>
      <c r="DB740" s="6"/>
    </row>
    <row r="741" spans="2:106" x14ac:dyDescent="0.15">
      <c r="B741" s="12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6"/>
      <c r="BF741" s="14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  <c r="CB741" s="6"/>
      <c r="CC741" s="6"/>
      <c r="CD741" s="6"/>
      <c r="CE741" s="6"/>
      <c r="CF741" s="6"/>
      <c r="CG741" s="6"/>
      <c r="CH741" s="6"/>
      <c r="CI741" s="6"/>
      <c r="CJ741" s="6"/>
      <c r="CK741" s="6"/>
      <c r="CL741" s="6"/>
      <c r="CM741" s="6"/>
      <c r="CN741" s="6"/>
      <c r="CO741" s="6"/>
      <c r="CP741" s="6"/>
      <c r="CQ741" s="6"/>
      <c r="CR741" s="6"/>
      <c r="CS741" s="6"/>
      <c r="CT741" s="6"/>
      <c r="CU741" s="6"/>
      <c r="CV741" s="6"/>
      <c r="CW741" s="6"/>
      <c r="CX741" s="6"/>
      <c r="CY741" s="6"/>
      <c r="CZ741" s="6"/>
      <c r="DA741" s="6"/>
      <c r="DB741" s="6"/>
    </row>
    <row r="742" spans="2:106" x14ac:dyDescent="0.15">
      <c r="B742" s="12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6"/>
      <c r="BF742" s="14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  <c r="CB742" s="6"/>
      <c r="CC742" s="6"/>
      <c r="CD742" s="6"/>
      <c r="CE742" s="6"/>
      <c r="CF742" s="6"/>
      <c r="CG742" s="6"/>
      <c r="CH742" s="6"/>
      <c r="CI742" s="6"/>
      <c r="CJ742" s="6"/>
      <c r="CK742" s="6"/>
      <c r="CL742" s="6"/>
      <c r="CM742" s="6"/>
      <c r="CN742" s="6"/>
      <c r="CO742" s="6"/>
      <c r="CP742" s="6"/>
      <c r="CQ742" s="6"/>
      <c r="CR742" s="6"/>
      <c r="CS742" s="6"/>
      <c r="CT742" s="6"/>
      <c r="CU742" s="6"/>
      <c r="CV742" s="6"/>
      <c r="CW742" s="6"/>
      <c r="CX742" s="6"/>
      <c r="CY742" s="6"/>
      <c r="CZ742" s="6"/>
      <c r="DA742" s="6"/>
      <c r="DB742" s="6"/>
    </row>
    <row r="743" spans="2:106" x14ac:dyDescent="0.15">
      <c r="B743" s="12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6"/>
      <c r="BF743" s="14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  <c r="CB743" s="6"/>
      <c r="CC743" s="6"/>
      <c r="CD743" s="6"/>
      <c r="CE743" s="6"/>
      <c r="CF743" s="6"/>
      <c r="CG743" s="6"/>
      <c r="CH743" s="6"/>
      <c r="CI743" s="6"/>
      <c r="CJ743" s="6"/>
      <c r="CK743" s="6"/>
      <c r="CL743" s="6"/>
      <c r="CM743" s="6"/>
      <c r="CN743" s="6"/>
      <c r="CO743" s="6"/>
      <c r="CP743" s="6"/>
      <c r="CQ743" s="6"/>
      <c r="CR743" s="6"/>
      <c r="CS743" s="6"/>
      <c r="CT743" s="6"/>
      <c r="CU743" s="6"/>
      <c r="CV743" s="6"/>
      <c r="CW743" s="6"/>
      <c r="CX743" s="6"/>
      <c r="CY743" s="6"/>
      <c r="CZ743" s="6"/>
      <c r="DA743" s="6"/>
      <c r="DB743" s="6"/>
    </row>
    <row r="744" spans="2:106" x14ac:dyDescent="0.15">
      <c r="B744" s="12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6"/>
      <c r="BF744" s="14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  <c r="CB744" s="6"/>
      <c r="CC744" s="6"/>
      <c r="CD744" s="6"/>
      <c r="CE744" s="6"/>
      <c r="CF744" s="6"/>
      <c r="CG744" s="6"/>
      <c r="CH744" s="6"/>
      <c r="CI744" s="6"/>
      <c r="CJ744" s="6"/>
      <c r="CK744" s="6"/>
      <c r="CL744" s="6"/>
      <c r="CM744" s="6"/>
      <c r="CN744" s="6"/>
      <c r="CO744" s="6"/>
      <c r="CP744" s="6"/>
      <c r="CQ744" s="6"/>
      <c r="CR744" s="6"/>
      <c r="CS744" s="6"/>
      <c r="CT744" s="6"/>
      <c r="CU744" s="6"/>
      <c r="CV744" s="6"/>
      <c r="CW744" s="6"/>
      <c r="CX744" s="6"/>
      <c r="CY744" s="6"/>
      <c r="CZ744" s="6"/>
      <c r="DA744" s="6"/>
      <c r="DB744" s="6"/>
    </row>
    <row r="745" spans="2:106" x14ac:dyDescent="0.15">
      <c r="B745" s="12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6"/>
      <c r="BF745" s="14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  <c r="BX745" s="6"/>
      <c r="BY745" s="6"/>
      <c r="BZ745" s="6"/>
      <c r="CA745" s="6"/>
      <c r="CB745" s="6"/>
      <c r="CC745" s="6"/>
      <c r="CD745" s="6"/>
      <c r="CE745" s="6"/>
      <c r="CF745" s="6"/>
      <c r="CG745" s="6"/>
      <c r="CH745" s="6"/>
      <c r="CI745" s="6"/>
      <c r="CJ745" s="6"/>
      <c r="CK745" s="6"/>
      <c r="CL745" s="6"/>
      <c r="CM745" s="6"/>
      <c r="CN745" s="6"/>
      <c r="CO745" s="6"/>
      <c r="CP745" s="6"/>
      <c r="CQ745" s="6"/>
      <c r="CR745" s="6"/>
      <c r="CS745" s="6"/>
      <c r="CT745" s="6"/>
      <c r="CU745" s="6"/>
      <c r="CV745" s="6"/>
      <c r="CW745" s="6"/>
      <c r="CX745" s="6"/>
      <c r="CY745" s="6"/>
      <c r="CZ745" s="6"/>
      <c r="DA745" s="6"/>
      <c r="DB745" s="6"/>
    </row>
    <row r="746" spans="2:106" x14ac:dyDescent="0.15">
      <c r="B746" s="12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6"/>
      <c r="BF746" s="14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  <c r="CB746" s="6"/>
      <c r="CC746" s="6"/>
      <c r="CD746" s="6"/>
      <c r="CE746" s="6"/>
      <c r="CF746" s="6"/>
      <c r="CG746" s="6"/>
      <c r="CH746" s="6"/>
      <c r="CI746" s="6"/>
      <c r="CJ746" s="6"/>
      <c r="CK746" s="6"/>
      <c r="CL746" s="6"/>
      <c r="CM746" s="6"/>
      <c r="CN746" s="6"/>
      <c r="CO746" s="6"/>
      <c r="CP746" s="6"/>
      <c r="CQ746" s="6"/>
      <c r="CR746" s="6"/>
      <c r="CS746" s="6"/>
      <c r="CT746" s="6"/>
      <c r="CU746" s="6"/>
      <c r="CV746" s="6"/>
      <c r="CW746" s="6"/>
      <c r="CX746" s="6"/>
      <c r="CY746" s="6"/>
      <c r="CZ746" s="6"/>
      <c r="DA746" s="6"/>
      <c r="DB746" s="6"/>
    </row>
    <row r="747" spans="2:106" x14ac:dyDescent="0.15">
      <c r="B747" s="12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6"/>
      <c r="BF747" s="14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  <c r="CB747" s="6"/>
      <c r="CC747" s="6"/>
      <c r="CD747" s="6"/>
      <c r="CE747" s="6"/>
      <c r="CF747" s="6"/>
      <c r="CG747" s="6"/>
      <c r="CH747" s="6"/>
      <c r="CI747" s="6"/>
      <c r="CJ747" s="6"/>
      <c r="CK747" s="6"/>
      <c r="CL747" s="6"/>
      <c r="CM747" s="6"/>
      <c r="CN747" s="6"/>
      <c r="CO747" s="6"/>
      <c r="CP747" s="6"/>
      <c r="CQ747" s="6"/>
      <c r="CR747" s="6"/>
      <c r="CS747" s="6"/>
      <c r="CT747" s="6"/>
      <c r="CU747" s="6"/>
      <c r="CV747" s="6"/>
      <c r="CW747" s="6"/>
      <c r="CX747" s="6"/>
      <c r="CY747" s="6"/>
      <c r="CZ747" s="6"/>
      <c r="DA747" s="6"/>
      <c r="DB747" s="6"/>
    </row>
    <row r="748" spans="2:106" x14ac:dyDescent="0.15">
      <c r="B748" s="12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6"/>
      <c r="BF748" s="14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  <c r="CB748" s="6"/>
      <c r="CC748" s="6"/>
      <c r="CD748" s="6"/>
      <c r="CE748" s="6"/>
      <c r="CF748" s="6"/>
      <c r="CG748" s="6"/>
      <c r="CH748" s="6"/>
      <c r="CI748" s="6"/>
      <c r="CJ748" s="6"/>
      <c r="CK748" s="6"/>
      <c r="CL748" s="6"/>
      <c r="CM748" s="6"/>
      <c r="CN748" s="6"/>
      <c r="CO748" s="6"/>
      <c r="CP748" s="6"/>
      <c r="CQ748" s="6"/>
      <c r="CR748" s="6"/>
      <c r="CS748" s="6"/>
      <c r="CT748" s="6"/>
      <c r="CU748" s="6"/>
      <c r="CV748" s="6"/>
      <c r="CW748" s="6"/>
      <c r="CX748" s="6"/>
      <c r="CY748" s="6"/>
      <c r="CZ748" s="6"/>
      <c r="DA748" s="6"/>
      <c r="DB748" s="6"/>
    </row>
    <row r="749" spans="2:106" x14ac:dyDescent="0.15">
      <c r="B749" s="12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6"/>
      <c r="BF749" s="14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  <c r="BW749" s="6"/>
      <c r="BX749" s="6"/>
      <c r="BY749" s="6"/>
      <c r="BZ749" s="6"/>
      <c r="CA749" s="6"/>
      <c r="CB749" s="6"/>
      <c r="CC749" s="6"/>
      <c r="CD749" s="6"/>
      <c r="CE749" s="6"/>
      <c r="CF749" s="6"/>
      <c r="CG749" s="6"/>
      <c r="CH749" s="6"/>
      <c r="CI749" s="6"/>
      <c r="CJ749" s="6"/>
      <c r="CK749" s="6"/>
      <c r="CL749" s="6"/>
      <c r="CM749" s="6"/>
      <c r="CN749" s="6"/>
      <c r="CO749" s="6"/>
      <c r="CP749" s="6"/>
      <c r="CQ749" s="6"/>
      <c r="CR749" s="6"/>
      <c r="CS749" s="6"/>
      <c r="CT749" s="6"/>
      <c r="CU749" s="6"/>
      <c r="CV749" s="6"/>
      <c r="CW749" s="6"/>
      <c r="CX749" s="6"/>
      <c r="CY749" s="6"/>
      <c r="CZ749" s="6"/>
      <c r="DA749" s="6"/>
      <c r="DB749" s="6"/>
    </row>
    <row r="750" spans="2:106" x14ac:dyDescent="0.15">
      <c r="B750" s="12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6"/>
      <c r="BF750" s="14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  <c r="CB750" s="6"/>
      <c r="CC750" s="6"/>
      <c r="CD750" s="6"/>
      <c r="CE750" s="6"/>
      <c r="CF750" s="6"/>
      <c r="CG750" s="6"/>
      <c r="CH750" s="6"/>
      <c r="CI750" s="6"/>
      <c r="CJ750" s="6"/>
      <c r="CK750" s="6"/>
      <c r="CL750" s="6"/>
      <c r="CM750" s="6"/>
      <c r="CN750" s="6"/>
      <c r="CO750" s="6"/>
      <c r="CP750" s="6"/>
      <c r="CQ750" s="6"/>
      <c r="CR750" s="6"/>
      <c r="CS750" s="6"/>
      <c r="CT750" s="6"/>
      <c r="CU750" s="6"/>
      <c r="CV750" s="6"/>
      <c r="CW750" s="6"/>
      <c r="CX750" s="6"/>
      <c r="CY750" s="6"/>
      <c r="CZ750" s="6"/>
      <c r="DA750" s="6"/>
      <c r="DB750" s="6"/>
    </row>
    <row r="751" spans="2:106" x14ac:dyDescent="0.15">
      <c r="B751" s="12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6"/>
      <c r="BF751" s="14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  <c r="BW751" s="6"/>
      <c r="BX751" s="6"/>
      <c r="BY751" s="6"/>
      <c r="BZ751" s="6"/>
      <c r="CA751" s="6"/>
      <c r="CB751" s="6"/>
      <c r="CC751" s="6"/>
      <c r="CD751" s="6"/>
      <c r="CE751" s="6"/>
      <c r="CF751" s="6"/>
      <c r="CG751" s="6"/>
      <c r="CH751" s="6"/>
      <c r="CI751" s="6"/>
      <c r="CJ751" s="6"/>
      <c r="CK751" s="6"/>
      <c r="CL751" s="6"/>
      <c r="CM751" s="6"/>
      <c r="CN751" s="6"/>
      <c r="CO751" s="6"/>
      <c r="CP751" s="6"/>
      <c r="CQ751" s="6"/>
      <c r="CR751" s="6"/>
      <c r="CS751" s="6"/>
      <c r="CT751" s="6"/>
      <c r="CU751" s="6"/>
      <c r="CV751" s="6"/>
      <c r="CW751" s="6"/>
      <c r="CX751" s="6"/>
      <c r="CY751" s="6"/>
      <c r="CZ751" s="6"/>
      <c r="DA751" s="6"/>
      <c r="DB751" s="6"/>
    </row>
    <row r="752" spans="2:106" x14ac:dyDescent="0.15">
      <c r="B752" s="12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  <c r="BD752" s="12"/>
      <c r="BE752" s="6"/>
      <c r="BF752" s="14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  <c r="CB752" s="6"/>
      <c r="CC752" s="6"/>
      <c r="CD752" s="6"/>
      <c r="CE752" s="6"/>
      <c r="CF752" s="6"/>
      <c r="CG752" s="6"/>
      <c r="CH752" s="6"/>
      <c r="CI752" s="6"/>
      <c r="CJ752" s="6"/>
      <c r="CK752" s="6"/>
      <c r="CL752" s="6"/>
      <c r="CM752" s="6"/>
      <c r="CN752" s="6"/>
      <c r="CO752" s="6"/>
      <c r="CP752" s="6"/>
      <c r="CQ752" s="6"/>
      <c r="CR752" s="6"/>
      <c r="CS752" s="6"/>
      <c r="CT752" s="6"/>
      <c r="CU752" s="6"/>
      <c r="CV752" s="6"/>
      <c r="CW752" s="6"/>
      <c r="CX752" s="6"/>
      <c r="CY752" s="6"/>
      <c r="CZ752" s="6"/>
      <c r="DA752" s="6"/>
      <c r="DB752" s="6"/>
    </row>
    <row r="753" spans="2:106" x14ac:dyDescent="0.15">
      <c r="B753" s="12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6"/>
      <c r="BF753" s="14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  <c r="BW753" s="6"/>
      <c r="BX753" s="6"/>
      <c r="BY753" s="6"/>
      <c r="BZ753" s="6"/>
      <c r="CA753" s="6"/>
      <c r="CB753" s="6"/>
      <c r="CC753" s="6"/>
      <c r="CD753" s="6"/>
      <c r="CE753" s="6"/>
      <c r="CF753" s="6"/>
      <c r="CG753" s="6"/>
      <c r="CH753" s="6"/>
      <c r="CI753" s="6"/>
      <c r="CJ753" s="6"/>
      <c r="CK753" s="6"/>
      <c r="CL753" s="6"/>
      <c r="CM753" s="6"/>
      <c r="CN753" s="6"/>
      <c r="CO753" s="6"/>
      <c r="CP753" s="6"/>
      <c r="CQ753" s="6"/>
      <c r="CR753" s="6"/>
      <c r="CS753" s="6"/>
      <c r="CT753" s="6"/>
      <c r="CU753" s="6"/>
      <c r="CV753" s="6"/>
      <c r="CW753" s="6"/>
      <c r="CX753" s="6"/>
      <c r="CY753" s="6"/>
      <c r="CZ753" s="6"/>
      <c r="DA753" s="6"/>
      <c r="DB753" s="6"/>
    </row>
    <row r="754" spans="2:106" x14ac:dyDescent="0.15">
      <c r="B754" s="12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6"/>
      <c r="BF754" s="14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  <c r="BW754" s="6"/>
      <c r="BX754" s="6"/>
      <c r="BY754" s="6"/>
      <c r="BZ754" s="6"/>
      <c r="CA754" s="6"/>
      <c r="CB754" s="6"/>
      <c r="CC754" s="6"/>
      <c r="CD754" s="6"/>
      <c r="CE754" s="6"/>
      <c r="CF754" s="6"/>
      <c r="CG754" s="6"/>
      <c r="CH754" s="6"/>
      <c r="CI754" s="6"/>
      <c r="CJ754" s="6"/>
      <c r="CK754" s="6"/>
      <c r="CL754" s="6"/>
      <c r="CM754" s="6"/>
      <c r="CN754" s="6"/>
      <c r="CO754" s="6"/>
      <c r="CP754" s="6"/>
      <c r="CQ754" s="6"/>
      <c r="CR754" s="6"/>
      <c r="CS754" s="6"/>
      <c r="CT754" s="6"/>
      <c r="CU754" s="6"/>
      <c r="CV754" s="6"/>
      <c r="CW754" s="6"/>
      <c r="CX754" s="6"/>
      <c r="CY754" s="6"/>
      <c r="CZ754" s="6"/>
      <c r="DA754" s="6"/>
      <c r="DB754" s="6"/>
    </row>
    <row r="755" spans="2:106" x14ac:dyDescent="0.15">
      <c r="B755" s="12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6"/>
      <c r="BF755" s="14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  <c r="BW755" s="6"/>
      <c r="BX755" s="6"/>
      <c r="BY755" s="6"/>
      <c r="BZ755" s="6"/>
      <c r="CA755" s="6"/>
      <c r="CB755" s="6"/>
      <c r="CC755" s="6"/>
      <c r="CD755" s="6"/>
      <c r="CE755" s="6"/>
      <c r="CF755" s="6"/>
      <c r="CG755" s="6"/>
      <c r="CH755" s="6"/>
      <c r="CI755" s="6"/>
      <c r="CJ755" s="6"/>
      <c r="CK755" s="6"/>
      <c r="CL755" s="6"/>
      <c r="CM755" s="6"/>
      <c r="CN755" s="6"/>
      <c r="CO755" s="6"/>
      <c r="CP755" s="6"/>
      <c r="CQ755" s="6"/>
      <c r="CR755" s="6"/>
      <c r="CS755" s="6"/>
      <c r="CT755" s="6"/>
      <c r="CU755" s="6"/>
      <c r="CV755" s="6"/>
      <c r="CW755" s="6"/>
      <c r="CX755" s="6"/>
      <c r="CY755" s="6"/>
      <c r="CZ755" s="6"/>
      <c r="DA755" s="6"/>
      <c r="DB755" s="6"/>
    </row>
    <row r="756" spans="2:106" x14ac:dyDescent="0.15">
      <c r="B756" s="12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6"/>
      <c r="BF756" s="14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  <c r="BW756" s="6"/>
      <c r="BX756" s="6"/>
      <c r="BY756" s="6"/>
      <c r="BZ756" s="6"/>
      <c r="CA756" s="6"/>
      <c r="CB756" s="6"/>
      <c r="CC756" s="6"/>
      <c r="CD756" s="6"/>
      <c r="CE756" s="6"/>
      <c r="CF756" s="6"/>
      <c r="CG756" s="6"/>
      <c r="CH756" s="6"/>
      <c r="CI756" s="6"/>
      <c r="CJ756" s="6"/>
      <c r="CK756" s="6"/>
      <c r="CL756" s="6"/>
      <c r="CM756" s="6"/>
      <c r="CN756" s="6"/>
      <c r="CO756" s="6"/>
      <c r="CP756" s="6"/>
      <c r="CQ756" s="6"/>
      <c r="CR756" s="6"/>
      <c r="CS756" s="6"/>
      <c r="CT756" s="6"/>
      <c r="CU756" s="6"/>
      <c r="CV756" s="6"/>
      <c r="CW756" s="6"/>
      <c r="CX756" s="6"/>
      <c r="CY756" s="6"/>
      <c r="CZ756" s="6"/>
      <c r="DA756" s="6"/>
      <c r="DB756" s="6"/>
    </row>
    <row r="757" spans="2:106" x14ac:dyDescent="0.15">
      <c r="B757" s="12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6"/>
      <c r="BF757" s="14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  <c r="CB757" s="6"/>
      <c r="CC757" s="6"/>
      <c r="CD757" s="6"/>
      <c r="CE757" s="6"/>
      <c r="CF757" s="6"/>
      <c r="CG757" s="6"/>
      <c r="CH757" s="6"/>
      <c r="CI757" s="6"/>
      <c r="CJ757" s="6"/>
      <c r="CK757" s="6"/>
      <c r="CL757" s="6"/>
      <c r="CM757" s="6"/>
      <c r="CN757" s="6"/>
      <c r="CO757" s="6"/>
      <c r="CP757" s="6"/>
      <c r="CQ757" s="6"/>
      <c r="CR757" s="6"/>
      <c r="CS757" s="6"/>
      <c r="CT757" s="6"/>
      <c r="CU757" s="6"/>
      <c r="CV757" s="6"/>
      <c r="CW757" s="6"/>
      <c r="CX757" s="6"/>
      <c r="CY757" s="6"/>
      <c r="CZ757" s="6"/>
      <c r="DA757" s="6"/>
      <c r="DB757" s="6"/>
    </row>
    <row r="758" spans="2:106" x14ac:dyDescent="0.15">
      <c r="B758" s="12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6"/>
      <c r="BF758" s="14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  <c r="CB758" s="6"/>
      <c r="CC758" s="6"/>
      <c r="CD758" s="6"/>
      <c r="CE758" s="6"/>
      <c r="CF758" s="6"/>
      <c r="CG758" s="6"/>
      <c r="CH758" s="6"/>
      <c r="CI758" s="6"/>
      <c r="CJ758" s="6"/>
      <c r="CK758" s="6"/>
      <c r="CL758" s="6"/>
      <c r="CM758" s="6"/>
      <c r="CN758" s="6"/>
      <c r="CO758" s="6"/>
      <c r="CP758" s="6"/>
      <c r="CQ758" s="6"/>
      <c r="CR758" s="6"/>
      <c r="CS758" s="6"/>
      <c r="CT758" s="6"/>
      <c r="CU758" s="6"/>
      <c r="CV758" s="6"/>
      <c r="CW758" s="6"/>
      <c r="CX758" s="6"/>
      <c r="CY758" s="6"/>
      <c r="CZ758" s="6"/>
      <c r="DA758" s="6"/>
      <c r="DB758" s="6"/>
    </row>
    <row r="759" spans="2:106" x14ac:dyDescent="0.15">
      <c r="B759" s="12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6"/>
      <c r="BF759" s="14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  <c r="BW759" s="6"/>
      <c r="BX759" s="6"/>
      <c r="BY759" s="6"/>
      <c r="BZ759" s="6"/>
      <c r="CA759" s="6"/>
      <c r="CB759" s="6"/>
      <c r="CC759" s="6"/>
      <c r="CD759" s="6"/>
      <c r="CE759" s="6"/>
      <c r="CF759" s="6"/>
      <c r="CG759" s="6"/>
      <c r="CH759" s="6"/>
      <c r="CI759" s="6"/>
      <c r="CJ759" s="6"/>
      <c r="CK759" s="6"/>
      <c r="CL759" s="6"/>
      <c r="CM759" s="6"/>
      <c r="CN759" s="6"/>
      <c r="CO759" s="6"/>
      <c r="CP759" s="6"/>
      <c r="CQ759" s="6"/>
      <c r="CR759" s="6"/>
      <c r="CS759" s="6"/>
      <c r="CT759" s="6"/>
      <c r="CU759" s="6"/>
      <c r="CV759" s="6"/>
      <c r="CW759" s="6"/>
      <c r="CX759" s="6"/>
      <c r="CY759" s="6"/>
      <c r="CZ759" s="6"/>
      <c r="DA759" s="6"/>
      <c r="DB759" s="6"/>
    </row>
    <row r="760" spans="2:106" x14ac:dyDescent="0.15">
      <c r="B760" s="12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6"/>
      <c r="BF760" s="14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  <c r="BW760" s="6"/>
      <c r="BX760" s="6"/>
      <c r="BY760" s="6"/>
      <c r="BZ760" s="6"/>
      <c r="CA760" s="6"/>
      <c r="CB760" s="6"/>
      <c r="CC760" s="6"/>
      <c r="CD760" s="6"/>
      <c r="CE760" s="6"/>
      <c r="CF760" s="6"/>
      <c r="CG760" s="6"/>
      <c r="CH760" s="6"/>
      <c r="CI760" s="6"/>
      <c r="CJ760" s="6"/>
      <c r="CK760" s="6"/>
      <c r="CL760" s="6"/>
      <c r="CM760" s="6"/>
      <c r="CN760" s="6"/>
      <c r="CO760" s="6"/>
      <c r="CP760" s="6"/>
      <c r="CQ760" s="6"/>
      <c r="CR760" s="6"/>
      <c r="CS760" s="6"/>
      <c r="CT760" s="6"/>
      <c r="CU760" s="6"/>
      <c r="CV760" s="6"/>
      <c r="CW760" s="6"/>
      <c r="CX760" s="6"/>
      <c r="CY760" s="6"/>
      <c r="CZ760" s="6"/>
      <c r="DA760" s="6"/>
      <c r="DB760" s="6"/>
    </row>
    <row r="761" spans="2:106" x14ac:dyDescent="0.15">
      <c r="B761" s="12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 s="12"/>
      <c r="BD761" s="12"/>
      <c r="BE761" s="6"/>
      <c r="BF761" s="14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  <c r="BW761" s="6"/>
      <c r="BX761" s="6"/>
      <c r="BY761" s="6"/>
      <c r="BZ761" s="6"/>
      <c r="CA761" s="6"/>
      <c r="CB761" s="6"/>
      <c r="CC761" s="6"/>
      <c r="CD761" s="6"/>
      <c r="CE761" s="6"/>
      <c r="CF761" s="6"/>
      <c r="CG761" s="6"/>
      <c r="CH761" s="6"/>
      <c r="CI761" s="6"/>
      <c r="CJ761" s="6"/>
      <c r="CK761" s="6"/>
      <c r="CL761" s="6"/>
      <c r="CM761" s="6"/>
      <c r="CN761" s="6"/>
      <c r="CO761" s="6"/>
      <c r="CP761" s="6"/>
      <c r="CQ761" s="6"/>
      <c r="CR761" s="6"/>
      <c r="CS761" s="6"/>
      <c r="CT761" s="6"/>
      <c r="CU761" s="6"/>
      <c r="CV761" s="6"/>
      <c r="CW761" s="6"/>
      <c r="CX761" s="6"/>
      <c r="CY761" s="6"/>
      <c r="CZ761" s="6"/>
      <c r="DA761" s="6"/>
      <c r="DB761" s="6"/>
    </row>
    <row r="762" spans="2:106" x14ac:dyDescent="0.15">
      <c r="B762" s="12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  <c r="BC762" s="12"/>
      <c r="BD762" s="12"/>
      <c r="BE762" s="6"/>
      <c r="BF762" s="14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  <c r="BX762" s="6"/>
      <c r="BY762" s="6"/>
      <c r="BZ762" s="6"/>
      <c r="CA762" s="6"/>
      <c r="CB762" s="6"/>
      <c r="CC762" s="6"/>
      <c r="CD762" s="6"/>
      <c r="CE762" s="6"/>
      <c r="CF762" s="6"/>
      <c r="CG762" s="6"/>
      <c r="CH762" s="6"/>
      <c r="CI762" s="6"/>
      <c r="CJ762" s="6"/>
      <c r="CK762" s="6"/>
      <c r="CL762" s="6"/>
      <c r="CM762" s="6"/>
      <c r="CN762" s="6"/>
      <c r="CO762" s="6"/>
      <c r="CP762" s="6"/>
      <c r="CQ762" s="6"/>
      <c r="CR762" s="6"/>
      <c r="CS762" s="6"/>
      <c r="CT762" s="6"/>
      <c r="CU762" s="6"/>
      <c r="CV762" s="6"/>
      <c r="CW762" s="6"/>
      <c r="CX762" s="6"/>
      <c r="CY762" s="6"/>
      <c r="CZ762" s="6"/>
      <c r="DA762" s="6"/>
      <c r="DB762" s="6"/>
    </row>
    <row r="763" spans="2:106" x14ac:dyDescent="0.15">
      <c r="B763" s="12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 s="12"/>
      <c r="BD763" s="12"/>
      <c r="BE763" s="6"/>
      <c r="BF763" s="14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  <c r="BX763" s="6"/>
      <c r="BY763" s="6"/>
      <c r="BZ763" s="6"/>
      <c r="CA763" s="6"/>
      <c r="CB763" s="6"/>
      <c r="CC763" s="6"/>
      <c r="CD763" s="6"/>
      <c r="CE763" s="6"/>
      <c r="CF763" s="6"/>
      <c r="CG763" s="6"/>
      <c r="CH763" s="6"/>
      <c r="CI763" s="6"/>
      <c r="CJ763" s="6"/>
      <c r="CK763" s="6"/>
      <c r="CL763" s="6"/>
      <c r="CM763" s="6"/>
      <c r="CN763" s="6"/>
      <c r="CO763" s="6"/>
      <c r="CP763" s="6"/>
      <c r="CQ763" s="6"/>
      <c r="CR763" s="6"/>
      <c r="CS763" s="6"/>
      <c r="CT763" s="6"/>
      <c r="CU763" s="6"/>
      <c r="CV763" s="6"/>
      <c r="CW763" s="6"/>
      <c r="CX763" s="6"/>
      <c r="CY763" s="6"/>
      <c r="CZ763" s="6"/>
      <c r="DA763" s="6"/>
      <c r="DB763" s="6"/>
    </row>
    <row r="764" spans="2:106" x14ac:dyDescent="0.15">
      <c r="B764" s="12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  <c r="BC764" s="12"/>
      <c r="BD764" s="12"/>
      <c r="BE764" s="6"/>
      <c r="BF764" s="14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  <c r="BW764" s="6"/>
      <c r="BX764" s="6"/>
      <c r="BY764" s="6"/>
      <c r="BZ764" s="6"/>
      <c r="CA764" s="6"/>
      <c r="CB764" s="6"/>
      <c r="CC764" s="6"/>
      <c r="CD764" s="6"/>
      <c r="CE764" s="6"/>
      <c r="CF764" s="6"/>
      <c r="CG764" s="6"/>
      <c r="CH764" s="6"/>
      <c r="CI764" s="6"/>
      <c r="CJ764" s="6"/>
      <c r="CK764" s="6"/>
      <c r="CL764" s="6"/>
      <c r="CM764" s="6"/>
      <c r="CN764" s="6"/>
      <c r="CO764" s="6"/>
      <c r="CP764" s="6"/>
      <c r="CQ764" s="6"/>
      <c r="CR764" s="6"/>
      <c r="CS764" s="6"/>
      <c r="CT764" s="6"/>
      <c r="CU764" s="6"/>
      <c r="CV764" s="6"/>
      <c r="CW764" s="6"/>
      <c r="CX764" s="6"/>
      <c r="CY764" s="6"/>
      <c r="CZ764" s="6"/>
      <c r="DA764" s="6"/>
      <c r="DB764" s="6"/>
    </row>
    <row r="765" spans="2:106" x14ac:dyDescent="0.15">
      <c r="B765" s="12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  <c r="BC765" s="12"/>
      <c r="BD765" s="12"/>
      <c r="BE765" s="6"/>
      <c r="BF765" s="14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  <c r="BW765" s="6"/>
      <c r="BX765" s="6"/>
      <c r="BY765" s="6"/>
      <c r="BZ765" s="6"/>
      <c r="CA765" s="6"/>
      <c r="CB765" s="6"/>
      <c r="CC765" s="6"/>
      <c r="CD765" s="6"/>
      <c r="CE765" s="6"/>
      <c r="CF765" s="6"/>
      <c r="CG765" s="6"/>
      <c r="CH765" s="6"/>
      <c r="CI765" s="6"/>
      <c r="CJ765" s="6"/>
      <c r="CK765" s="6"/>
      <c r="CL765" s="6"/>
      <c r="CM765" s="6"/>
      <c r="CN765" s="6"/>
      <c r="CO765" s="6"/>
      <c r="CP765" s="6"/>
      <c r="CQ765" s="6"/>
      <c r="CR765" s="6"/>
      <c r="CS765" s="6"/>
      <c r="CT765" s="6"/>
      <c r="CU765" s="6"/>
      <c r="CV765" s="6"/>
      <c r="CW765" s="6"/>
      <c r="CX765" s="6"/>
      <c r="CY765" s="6"/>
      <c r="CZ765" s="6"/>
      <c r="DA765" s="6"/>
      <c r="DB765" s="6"/>
    </row>
    <row r="766" spans="2:106" x14ac:dyDescent="0.15">
      <c r="B766" s="12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  <c r="BC766" s="12"/>
      <c r="BD766" s="12"/>
      <c r="BE766" s="6"/>
      <c r="BF766" s="14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  <c r="CB766" s="6"/>
      <c r="CC766" s="6"/>
      <c r="CD766" s="6"/>
      <c r="CE766" s="6"/>
      <c r="CF766" s="6"/>
      <c r="CG766" s="6"/>
      <c r="CH766" s="6"/>
      <c r="CI766" s="6"/>
      <c r="CJ766" s="6"/>
      <c r="CK766" s="6"/>
      <c r="CL766" s="6"/>
      <c r="CM766" s="6"/>
      <c r="CN766" s="6"/>
      <c r="CO766" s="6"/>
      <c r="CP766" s="6"/>
      <c r="CQ766" s="6"/>
      <c r="CR766" s="6"/>
      <c r="CS766" s="6"/>
      <c r="CT766" s="6"/>
      <c r="CU766" s="6"/>
      <c r="CV766" s="6"/>
      <c r="CW766" s="6"/>
      <c r="CX766" s="6"/>
      <c r="CY766" s="6"/>
      <c r="CZ766" s="6"/>
      <c r="DA766" s="6"/>
      <c r="DB766" s="6"/>
    </row>
    <row r="767" spans="2:106" x14ac:dyDescent="0.15">
      <c r="B767" s="12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  <c r="BC767" s="12"/>
      <c r="BD767" s="12"/>
      <c r="BE767" s="6"/>
      <c r="BF767" s="14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  <c r="CB767" s="6"/>
      <c r="CC767" s="6"/>
      <c r="CD767" s="6"/>
      <c r="CE767" s="6"/>
      <c r="CF767" s="6"/>
      <c r="CG767" s="6"/>
      <c r="CH767" s="6"/>
      <c r="CI767" s="6"/>
      <c r="CJ767" s="6"/>
      <c r="CK767" s="6"/>
      <c r="CL767" s="6"/>
      <c r="CM767" s="6"/>
      <c r="CN767" s="6"/>
      <c r="CO767" s="6"/>
      <c r="CP767" s="6"/>
      <c r="CQ767" s="6"/>
      <c r="CR767" s="6"/>
      <c r="CS767" s="6"/>
      <c r="CT767" s="6"/>
      <c r="CU767" s="6"/>
      <c r="CV767" s="6"/>
      <c r="CW767" s="6"/>
      <c r="CX767" s="6"/>
      <c r="CY767" s="6"/>
      <c r="CZ767" s="6"/>
      <c r="DA767" s="6"/>
      <c r="DB767" s="6"/>
    </row>
    <row r="768" spans="2:106" x14ac:dyDescent="0.15">
      <c r="B768" s="12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  <c r="BC768" s="12"/>
      <c r="BD768" s="12"/>
      <c r="BE768" s="6"/>
      <c r="BF768" s="14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  <c r="CB768" s="6"/>
      <c r="CC768" s="6"/>
      <c r="CD768" s="6"/>
      <c r="CE768" s="6"/>
      <c r="CF768" s="6"/>
      <c r="CG768" s="6"/>
      <c r="CH768" s="6"/>
      <c r="CI768" s="6"/>
      <c r="CJ768" s="6"/>
      <c r="CK768" s="6"/>
      <c r="CL768" s="6"/>
      <c r="CM768" s="6"/>
      <c r="CN768" s="6"/>
      <c r="CO768" s="6"/>
      <c r="CP768" s="6"/>
      <c r="CQ768" s="6"/>
      <c r="CR768" s="6"/>
      <c r="CS768" s="6"/>
      <c r="CT768" s="6"/>
      <c r="CU768" s="6"/>
      <c r="CV768" s="6"/>
      <c r="CW768" s="6"/>
      <c r="CX768" s="6"/>
      <c r="CY768" s="6"/>
      <c r="CZ768" s="6"/>
      <c r="DA768" s="6"/>
      <c r="DB768" s="6"/>
    </row>
    <row r="769" spans="2:106" x14ac:dyDescent="0.15">
      <c r="B769" s="12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6"/>
      <c r="BF769" s="14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  <c r="CB769" s="6"/>
      <c r="CC769" s="6"/>
      <c r="CD769" s="6"/>
      <c r="CE769" s="6"/>
      <c r="CF769" s="6"/>
      <c r="CG769" s="6"/>
      <c r="CH769" s="6"/>
      <c r="CI769" s="6"/>
      <c r="CJ769" s="6"/>
      <c r="CK769" s="6"/>
      <c r="CL769" s="6"/>
      <c r="CM769" s="6"/>
      <c r="CN769" s="6"/>
      <c r="CO769" s="6"/>
      <c r="CP769" s="6"/>
      <c r="CQ769" s="6"/>
      <c r="CR769" s="6"/>
      <c r="CS769" s="6"/>
      <c r="CT769" s="6"/>
      <c r="CU769" s="6"/>
      <c r="CV769" s="6"/>
      <c r="CW769" s="6"/>
      <c r="CX769" s="6"/>
      <c r="CY769" s="6"/>
      <c r="CZ769" s="6"/>
      <c r="DA769" s="6"/>
      <c r="DB769" s="6"/>
    </row>
    <row r="770" spans="2:106" x14ac:dyDescent="0.15">
      <c r="B770" s="12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  <c r="BC770" s="12"/>
      <c r="BD770" s="12"/>
      <c r="BE770" s="6"/>
      <c r="BF770" s="14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  <c r="CB770" s="6"/>
      <c r="CC770" s="6"/>
      <c r="CD770" s="6"/>
      <c r="CE770" s="6"/>
      <c r="CF770" s="6"/>
      <c r="CG770" s="6"/>
      <c r="CH770" s="6"/>
      <c r="CI770" s="6"/>
      <c r="CJ770" s="6"/>
      <c r="CK770" s="6"/>
      <c r="CL770" s="6"/>
      <c r="CM770" s="6"/>
      <c r="CN770" s="6"/>
      <c r="CO770" s="6"/>
      <c r="CP770" s="6"/>
      <c r="CQ770" s="6"/>
      <c r="CR770" s="6"/>
      <c r="CS770" s="6"/>
      <c r="CT770" s="6"/>
      <c r="CU770" s="6"/>
      <c r="CV770" s="6"/>
      <c r="CW770" s="6"/>
      <c r="CX770" s="6"/>
      <c r="CY770" s="6"/>
      <c r="CZ770" s="6"/>
      <c r="DA770" s="6"/>
      <c r="DB770" s="6"/>
    </row>
    <row r="771" spans="2:106" x14ac:dyDescent="0.15">
      <c r="B771" s="12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/>
      <c r="BC771" s="12"/>
      <c r="BD771" s="12"/>
      <c r="BE771" s="6"/>
      <c r="BF771" s="14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  <c r="BW771" s="6"/>
      <c r="BX771" s="6"/>
      <c r="BY771" s="6"/>
      <c r="BZ771" s="6"/>
      <c r="CA771" s="6"/>
      <c r="CB771" s="6"/>
      <c r="CC771" s="6"/>
      <c r="CD771" s="6"/>
      <c r="CE771" s="6"/>
      <c r="CF771" s="6"/>
      <c r="CG771" s="6"/>
      <c r="CH771" s="6"/>
      <c r="CI771" s="6"/>
      <c r="CJ771" s="6"/>
      <c r="CK771" s="6"/>
      <c r="CL771" s="6"/>
      <c r="CM771" s="6"/>
      <c r="CN771" s="6"/>
      <c r="CO771" s="6"/>
      <c r="CP771" s="6"/>
      <c r="CQ771" s="6"/>
      <c r="CR771" s="6"/>
      <c r="CS771" s="6"/>
      <c r="CT771" s="6"/>
      <c r="CU771" s="6"/>
      <c r="CV771" s="6"/>
      <c r="CW771" s="6"/>
      <c r="CX771" s="6"/>
      <c r="CY771" s="6"/>
      <c r="CZ771" s="6"/>
      <c r="DA771" s="6"/>
      <c r="DB771" s="6"/>
    </row>
    <row r="772" spans="2:106" x14ac:dyDescent="0.15">
      <c r="B772" s="12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  <c r="BB772" s="12"/>
      <c r="BC772" s="12"/>
      <c r="BD772" s="12"/>
      <c r="BE772" s="6"/>
      <c r="BF772" s="14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  <c r="BW772" s="6"/>
      <c r="BX772" s="6"/>
      <c r="BY772" s="6"/>
      <c r="BZ772" s="6"/>
      <c r="CA772" s="6"/>
      <c r="CB772" s="6"/>
      <c r="CC772" s="6"/>
      <c r="CD772" s="6"/>
      <c r="CE772" s="6"/>
      <c r="CF772" s="6"/>
      <c r="CG772" s="6"/>
      <c r="CH772" s="6"/>
      <c r="CI772" s="6"/>
      <c r="CJ772" s="6"/>
      <c r="CK772" s="6"/>
      <c r="CL772" s="6"/>
      <c r="CM772" s="6"/>
      <c r="CN772" s="6"/>
      <c r="CO772" s="6"/>
      <c r="CP772" s="6"/>
      <c r="CQ772" s="6"/>
      <c r="CR772" s="6"/>
      <c r="CS772" s="6"/>
      <c r="CT772" s="6"/>
      <c r="CU772" s="6"/>
      <c r="CV772" s="6"/>
      <c r="CW772" s="6"/>
      <c r="CX772" s="6"/>
      <c r="CY772" s="6"/>
      <c r="CZ772" s="6"/>
      <c r="DA772" s="6"/>
      <c r="DB772" s="6"/>
    </row>
    <row r="773" spans="2:106" x14ac:dyDescent="0.15">
      <c r="B773" s="12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  <c r="BC773" s="12"/>
      <c r="BD773" s="12"/>
      <c r="BE773" s="6"/>
      <c r="BF773" s="14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  <c r="CB773" s="6"/>
      <c r="CC773" s="6"/>
      <c r="CD773" s="6"/>
      <c r="CE773" s="6"/>
      <c r="CF773" s="6"/>
      <c r="CG773" s="6"/>
      <c r="CH773" s="6"/>
      <c r="CI773" s="6"/>
      <c r="CJ773" s="6"/>
      <c r="CK773" s="6"/>
      <c r="CL773" s="6"/>
      <c r="CM773" s="6"/>
      <c r="CN773" s="6"/>
      <c r="CO773" s="6"/>
      <c r="CP773" s="6"/>
      <c r="CQ773" s="6"/>
      <c r="CR773" s="6"/>
      <c r="CS773" s="6"/>
      <c r="CT773" s="6"/>
      <c r="CU773" s="6"/>
      <c r="CV773" s="6"/>
      <c r="CW773" s="6"/>
      <c r="CX773" s="6"/>
      <c r="CY773" s="6"/>
      <c r="CZ773" s="6"/>
      <c r="DA773" s="6"/>
      <c r="DB773" s="6"/>
    </row>
    <row r="774" spans="2:106" x14ac:dyDescent="0.15">
      <c r="B774" s="12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/>
      <c r="BC774" s="12"/>
      <c r="BD774" s="12"/>
      <c r="BE774" s="6"/>
      <c r="BF774" s="14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  <c r="BW774" s="6"/>
      <c r="BX774" s="6"/>
      <c r="BY774" s="6"/>
      <c r="BZ774" s="6"/>
      <c r="CA774" s="6"/>
      <c r="CB774" s="6"/>
      <c r="CC774" s="6"/>
      <c r="CD774" s="6"/>
      <c r="CE774" s="6"/>
      <c r="CF774" s="6"/>
      <c r="CG774" s="6"/>
      <c r="CH774" s="6"/>
      <c r="CI774" s="6"/>
      <c r="CJ774" s="6"/>
      <c r="CK774" s="6"/>
      <c r="CL774" s="6"/>
      <c r="CM774" s="6"/>
      <c r="CN774" s="6"/>
      <c r="CO774" s="6"/>
      <c r="CP774" s="6"/>
      <c r="CQ774" s="6"/>
      <c r="CR774" s="6"/>
      <c r="CS774" s="6"/>
      <c r="CT774" s="6"/>
      <c r="CU774" s="6"/>
      <c r="CV774" s="6"/>
      <c r="CW774" s="6"/>
      <c r="CX774" s="6"/>
      <c r="CY774" s="6"/>
      <c r="CZ774" s="6"/>
      <c r="DA774" s="6"/>
      <c r="DB774" s="6"/>
    </row>
    <row r="775" spans="2:106" x14ac:dyDescent="0.15">
      <c r="B775" s="12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  <c r="BC775" s="12"/>
      <c r="BD775" s="12"/>
      <c r="BE775" s="6"/>
      <c r="BF775" s="14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  <c r="CB775" s="6"/>
      <c r="CC775" s="6"/>
      <c r="CD775" s="6"/>
      <c r="CE775" s="6"/>
      <c r="CF775" s="6"/>
      <c r="CG775" s="6"/>
      <c r="CH775" s="6"/>
      <c r="CI775" s="6"/>
      <c r="CJ775" s="6"/>
      <c r="CK775" s="6"/>
      <c r="CL775" s="6"/>
      <c r="CM775" s="6"/>
      <c r="CN775" s="6"/>
      <c r="CO775" s="6"/>
      <c r="CP775" s="6"/>
      <c r="CQ775" s="6"/>
      <c r="CR775" s="6"/>
      <c r="CS775" s="6"/>
      <c r="CT775" s="6"/>
      <c r="CU775" s="6"/>
      <c r="CV775" s="6"/>
      <c r="CW775" s="6"/>
      <c r="CX775" s="6"/>
      <c r="CY775" s="6"/>
      <c r="CZ775" s="6"/>
      <c r="DA775" s="6"/>
      <c r="DB775" s="6"/>
    </row>
    <row r="776" spans="2:106" x14ac:dyDescent="0.15">
      <c r="B776" s="12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  <c r="BC776" s="12"/>
      <c r="BD776" s="12"/>
      <c r="BE776" s="6"/>
      <c r="BF776" s="14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  <c r="CB776" s="6"/>
      <c r="CC776" s="6"/>
      <c r="CD776" s="6"/>
      <c r="CE776" s="6"/>
      <c r="CF776" s="6"/>
      <c r="CG776" s="6"/>
      <c r="CH776" s="6"/>
      <c r="CI776" s="6"/>
      <c r="CJ776" s="6"/>
      <c r="CK776" s="6"/>
      <c r="CL776" s="6"/>
      <c r="CM776" s="6"/>
      <c r="CN776" s="6"/>
      <c r="CO776" s="6"/>
      <c r="CP776" s="6"/>
      <c r="CQ776" s="6"/>
      <c r="CR776" s="6"/>
      <c r="CS776" s="6"/>
      <c r="CT776" s="6"/>
      <c r="CU776" s="6"/>
      <c r="CV776" s="6"/>
      <c r="CW776" s="6"/>
      <c r="CX776" s="6"/>
      <c r="CY776" s="6"/>
      <c r="CZ776" s="6"/>
      <c r="DA776" s="6"/>
      <c r="DB776" s="6"/>
    </row>
    <row r="777" spans="2:106" x14ac:dyDescent="0.15">
      <c r="B777" s="12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/>
      <c r="BC777" s="12"/>
      <c r="BD777" s="12"/>
      <c r="BE777" s="6"/>
      <c r="BF777" s="14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  <c r="CB777" s="6"/>
      <c r="CC777" s="6"/>
      <c r="CD777" s="6"/>
      <c r="CE777" s="6"/>
      <c r="CF777" s="6"/>
      <c r="CG777" s="6"/>
      <c r="CH777" s="6"/>
      <c r="CI777" s="6"/>
      <c r="CJ777" s="6"/>
      <c r="CK777" s="6"/>
      <c r="CL777" s="6"/>
      <c r="CM777" s="6"/>
      <c r="CN777" s="6"/>
      <c r="CO777" s="6"/>
      <c r="CP777" s="6"/>
      <c r="CQ777" s="6"/>
      <c r="CR777" s="6"/>
      <c r="CS777" s="6"/>
      <c r="CT777" s="6"/>
      <c r="CU777" s="6"/>
      <c r="CV777" s="6"/>
      <c r="CW777" s="6"/>
      <c r="CX777" s="6"/>
      <c r="CY777" s="6"/>
      <c r="CZ777" s="6"/>
      <c r="DA777" s="6"/>
      <c r="DB777" s="6"/>
    </row>
    <row r="778" spans="2:106" x14ac:dyDescent="0.15">
      <c r="B778" s="12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6"/>
      <c r="BF778" s="14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  <c r="CB778" s="6"/>
      <c r="CC778" s="6"/>
      <c r="CD778" s="6"/>
      <c r="CE778" s="6"/>
      <c r="CF778" s="6"/>
      <c r="CG778" s="6"/>
      <c r="CH778" s="6"/>
      <c r="CI778" s="6"/>
      <c r="CJ778" s="6"/>
      <c r="CK778" s="6"/>
      <c r="CL778" s="6"/>
      <c r="CM778" s="6"/>
      <c r="CN778" s="6"/>
      <c r="CO778" s="6"/>
      <c r="CP778" s="6"/>
      <c r="CQ778" s="6"/>
      <c r="CR778" s="6"/>
      <c r="CS778" s="6"/>
      <c r="CT778" s="6"/>
      <c r="CU778" s="6"/>
      <c r="CV778" s="6"/>
      <c r="CW778" s="6"/>
      <c r="CX778" s="6"/>
      <c r="CY778" s="6"/>
      <c r="CZ778" s="6"/>
      <c r="DA778" s="6"/>
      <c r="DB778" s="6"/>
    </row>
    <row r="779" spans="2:106" x14ac:dyDescent="0.15">
      <c r="B779" s="12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  <c r="BA779" s="12"/>
      <c r="BB779" s="12"/>
      <c r="BC779" s="12"/>
      <c r="BD779" s="12"/>
      <c r="BE779" s="6"/>
      <c r="BF779" s="14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  <c r="BW779" s="6"/>
      <c r="BX779" s="6"/>
      <c r="BY779" s="6"/>
      <c r="BZ779" s="6"/>
      <c r="CA779" s="6"/>
      <c r="CB779" s="6"/>
      <c r="CC779" s="6"/>
      <c r="CD779" s="6"/>
      <c r="CE779" s="6"/>
      <c r="CF779" s="6"/>
      <c r="CG779" s="6"/>
      <c r="CH779" s="6"/>
      <c r="CI779" s="6"/>
      <c r="CJ779" s="6"/>
      <c r="CK779" s="6"/>
      <c r="CL779" s="6"/>
      <c r="CM779" s="6"/>
      <c r="CN779" s="6"/>
      <c r="CO779" s="6"/>
      <c r="CP779" s="6"/>
      <c r="CQ779" s="6"/>
      <c r="CR779" s="6"/>
      <c r="CS779" s="6"/>
      <c r="CT779" s="6"/>
      <c r="CU779" s="6"/>
      <c r="CV779" s="6"/>
      <c r="CW779" s="6"/>
      <c r="CX779" s="6"/>
      <c r="CY779" s="6"/>
      <c r="CZ779" s="6"/>
      <c r="DA779" s="6"/>
      <c r="DB779" s="6"/>
    </row>
    <row r="780" spans="2:106" x14ac:dyDescent="0.15">
      <c r="B780" s="12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  <c r="AY780" s="12"/>
      <c r="AZ780" s="12"/>
      <c r="BA780" s="12"/>
      <c r="BB780" s="12"/>
      <c r="BC780" s="12"/>
      <c r="BD780" s="12"/>
      <c r="BE780" s="6"/>
      <c r="BF780" s="14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  <c r="BW780" s="6"/>
      <c r="BX780" s="6"/>
      <c r="BY780" s="6"/>
      <c r="BZ780" s="6"/>
      <c r="CA780" s="6"/>
      <c r="CB780" s="6"/>
      <c r="CC780" s="6"/>
      <c r="CD780" s="6"/>
      <c r="CE780" s="6"/>
      <c r="CF780" s="6"/>
      <c r="CG780" s="6"/>
      <c r="CH780" s="6"/>
      <c r="CI780" s="6"/>
      <c r="CJ780" s="6"/>
      <c r="CK780" s="6"/>
      <c r="CL780" s="6"/>
      <c r="CM780" s="6"/>
      <c r="CN780" s="6"/>
      <c r="CO780" s="6"/>
      <c r="CP780" s="6"/>
      <c r="CQ780" s="6"/>
      <c r="CR780" s="6"/>
      <c r="CS780" s="6"/>
      <c r="CT780" s="6"/>
      <c r="CU780" s="6"/>
      <c r="CV780" s="6"/>
      <c r="CW780" s="6"/>
      <c r="CX780" s="6"/>
      <c r="CY780" s="6"/>
      <c r="CZ780" s="6"/>
      <c r="DA780" s="6"/>
      <c r="DB780" s="6"/>
    </row>
    <row r="781" spans="2:106" x14ac:dyDescent="0.15">
      <c r="B781" s="12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  <c r="AY781" s="12"/>
      <c r="AZ781" s="12"/>
      <c r="BA781" s="12"/>
      <c r="BB781" s="12"/>
      <c r="BC781" s="12"/>
      <c r="BD781" s="12"/>
      <c r="BE781" s="6"/>
      <c r="BF781" s="14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  <c r="BW781" s="6"/>
      <c r="BX781" s="6"/>
      <c r="BY781" s="6"/>
      <c r="BZ781" s="6"/>
      <c r="CA781" s="6"/>
      <c r="CB781" s="6"/>
      <c r="CC781" s="6"/>
      <c r="CD781" s="6"/>
      <c r="CE781" s="6"/>
      <c r="CF781" s="6"/>
      <c r="CG781" s="6"/>
      <c r="CH781" s="6"/>
      <c r="CI781" s="6"/>
      <c r="CJ781" s="6"/>
      <c r="CK781" s="6"/>
      <c r="CL781" s="6"/>
      <c r="CM781" s="6"/>
      <c r="CN781" s="6"/>
      <c r="CO781" s="6"/>
      <c r="CP781" s="6"/>
      <c r="CQ781" s="6"/>
      <c r="CR781" s="6"/>
      <c r="CS781" s="6"/>
      <c r="CT781" s="6"/>
      <c r="CU781" s="6"/>
      <c r="CV781" s="6"/>
      <c r="CW781" s="6"/>
      <c r="CX781" s="6"/>
      <c r="CY781" s="6"/>
      <c r="CZ781" s="6"/>
      <c r="DA781" s="6"/>
      <c r="DB781" s="6"/>
    </row>
    <row r="782" spans="2:106" x14ac:dyDescent="0.15">
      <c r="B782" s="12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  <c r="AX782" s="12"/>
      <c r="AY782" s="12"/>
      <c r="AZ782" s="12"/>
      <c r="BA782" s="12"/>
      <c r="BB782" s="12"/>
      <c r="BC782" s="12"/>
      <c r="BD782" s="12"/>
      <c r="BE782" s="6"/>
      <c r="BF782" s="14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  <c r="BW782" s="6"/>
      <c r="BX782" s="6"/>
      <c r="BY782" s="6"/>
      <c r="BZ782" s="6"/>
      <c r="CA782" s="6"/>
      <c r="CB782" s="6"/>
      <c r="CC782" s="6"/>
      <c r="CD782" s="6"/>
      <c r="CE782" s="6"/>
      <c r="CF782" s="6"/>
      <c r="CG782" s="6"/>
      <c r="CH782" s="6"/>
      <c r="CI782" s="6"/>
      <c r="CJ782" s="6"/>
      <c r="CK782" s="6"/>
      <c r="CL782" s="6"/>
      <c r="CM782" s="6"/>
      <c r="CN782" s="6"/>
      <c r="CO782" s="6"/>
      <c r="CP782" s="6"/>
      <c r="CQ782" s="6"/>
      <c r="CR782" s="6"/>
      <c r="CS782" s="6"/>
      <c r="CT782" s="6"/>
      <c r="CU782" s="6"/>
      <c r="CV782" s="6"/>
      <c r="CW782" s="6"/>
      <c r="CX782" s="6"/>
      <c r="CY782" s="6"/>
      <c r="CZ782" s="6"/>
      <c r="DA782" s="6"/>
      <c r="DB782" s="6"/>
    </row>
    <row r="783" spans="2:106" x14ac:dyDescent="0.15">
      <c r="B783" s="12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  <c r="AX783" s="12"/>
      <c r="AY783" s="12"/>
      <c r="AZ783" s="12"/>
      <c r="BA783" s="12"/>
      <c r="BB783" s="12"/>
      <c r="BC783" s="12"/>
      <c r="BD783" s="12"/>
      <c r="BE783" s="6"/>
      <c r="BF783" s="14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  <c r="BW783" s="6"/>
      <c r="BX783" s="6"/>
      <c r="BY783" s="6"/>
      <c r="BZ783" s="6"/>
      <c r="CA783" s="6"/>
      <c r="CB783" s="6"/>
      <c r="CC783" s="6"/>
      <c r="CD783" s="6"/>
      <c r="CE783" s="6"/>
      <c r="CF783" s="6"/>
      <c r="CG783" s="6"/>
      <c r="CH783" s="6"/>
      <c r="CI783" s="6"/>
      <c r="CJ783" s="6"/>
      <c r="CK783" s="6"/>
      <c r="CL783" s="6"/>
      <c r="CM783" s="6"/>
      <c r="CN783" s="6"/>
      <c r="CO783" s="6"/>
      <c r="CP783" s="6"/>
      <c r="CQ783" s="6"/>
      <c r="CR783" s="6"/>
      <c r="CS783" s="6"/>
      <c r="CT783" s="6"/>
      <c r="CU783" s="6"/>
      <c r="CV783" s="6"/>
      <c r="CW783" s="6"/>
      <c r="CX783" s="6"/>
      <c r="CY783" s="6"/>
      <c r="CZ783" s="6"/>
      <c r="DA783" s="6"/>
      <c r="DB783" s="6"/>
    </row>
    <row r="784" spans="2:106" x14ac:dyDescent="0.15">
      <c r="B784" s="12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  <c r="AX784" s="12"/>
      <c r="AY784" s="12"/>
      <c r="AZ784" s="12"/>
      <c r="BA784" s="12"/>
      <c r="BB784" s="12"/>
      <c r="BC784" s="12"/>
      <c r="BD784" s="12"/>
      <c r="BE784" s="6"/>
      <c r="BF784" s="14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  <c r="CB784" s="6"/>
      <c r="CC784" s="6"/>
      <c r="CD784" s="6"/>
      <c r="CE784" s="6"/>
      <c r="CF784" s="6"/>
      <c r="CG784" s="6"/>
      <c r="CH784" s="6"/>
      <c r="CI784" s="6"/>
      <c r="CJ784" s="6"/>
      <c r="CK784" s="6"/>
      <c r="CL784" s="6"/>
      <c r="CM784" s="6"/>
      <c r="CN784" s="6"/>
      <c r="CO784" s="6"/>
      <c r="CP784" s="6"/>
      <c r="CQ784" s="6"/>
      <c r="CR784" s="6"/>
      <c r="CS784" s="6"/>
      <c r="CT784" s="6"/>
      <c r="CU784" s="6"/>
      <c r="CV784" s="6"/>
      <c r="CW784" s="6"/>
      <c r="CX784" s="6"/>
      <c r="CY784" s="6"/>
      <c r="CZ784" s="6"/>
      <c r="DA784" s="6"/>
      <c r="DB784" s="6"/>
    </row>
    <row r="785" spans="2:106" x14ac:dyDescent="0.15">
      <c r="B785" s="12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  <c r="AX785" s="12"/>
      <c r="AY785" s="12"/>
      <c r="AZ785" s="12"/>
      <c r="BA785" s="12"/>
      <c r="BB785" s="12"/>
      <c r="BC785" s="12"/>
      <c r="BD785" s="12"/>
      <c r="BE785" s="6"/>
      <c r="BF785" s="14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  <c r="CB785" s="6"/>
      <c r="CC785" s="6"/>
      <c r="CD785" s="6"/>
      <c r="CE785" s="6"/>
      <c r="CF785" s="6"/>
      <c r="CG785" s="6"/>
      <c r="CH785" s="6"/>
      <c r="CI785" s="6"/>
      <c r="CJ785" s="6"/>
      <c r="CK785" s="6"/>
      <c r="CL785" s="6"/>
      <c r="CM785" s="6"/>
      <c r="CN785" s="6"/>
      <c r="CO785" s="6"/>
      <c r="CP785" s="6"/>
      <c r="CQ785" s="6"/>
      <c r="CR785" s="6"/>
      <c r="CS785" s="6"/>
      <c r="CT785" s="6"/>
      <c r="CU785" s="6"/>
      <c r="CV785" s="6"/>
      <c r="CW785" s="6"/>
      <c r="CX785" s="6"/>
      <c r="CY785" s="6"/>
      <c r="CZ785" s="6"/>
      <c r="DA785" s="6"/>
      <c r="DB785" s="6"/>
    </row>
    <row r="786" spans="2:106" x14ac:dyDescent="0.15">
      <c r="B786" s="12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12"/>
      <c r="AY786" s="12"/>
      <c r="AZ786" s="12"/>
      <c r="BA786" s="12"/>
      <c r="BB786" s="12"/>
      <c r="BC786" s="12"/>
      <c r="BD786" s="12"/>
      <c r="BE786" s="6"/>
      <c r="BF786" s="14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  <c r="BW786" s="6"/>
      <c r="BX786" s="6"/>
      <c r="BY786" s="6"/>
      <c r="BZ786" s="6"/>
      <c r="CA786" s="6"/>
      <c r="CB786" s="6"/>
      <c r="CC786" s="6"/>
      <c r="CD786" s="6"/>
      <c r="CE786" s="6"/>
      <c r="CF786" s="6"/>
      <c r="CG786" s="6"/>
      <c r="CH786" s="6"/>
      <c r="CI786" s="6"/>
      <c r="CJ786" s="6"/>
      <c r="CK786" s="6"/>
      <c r="CL786" s="6"/>
      <c r="CM786" s="6"/>
      <c r="CN786" s="6"/>
      <c r="CO786" s="6"/>
      <c r="CP786" s="6"/>
      <c r="CQ786" s="6"/>
      <c r="CR786" s="6"/>
      <c r="CS786" s="6"/>
      <c r="CT786" s="6"/>
      <c r="CU786" s="6"/>
      <c r="CV786" s="6"/>
      <c r="CW786" s="6"/>
      <c r="CX786" s="6"/>
      <c r="CY786" s="6"/>
      <c r="CZ786" s="6"/>
      <c r="DA786" s="6"/>
      <c r="DB786" s="6"/>
    </row>
    <row r="787" spans="2:106" x14ac:dyDescent="0.15">
      <c r="B787" s="12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  <c r="AX787" s="12"/>
      <c r="AY787" s="12"/>
      <c r="AZ787" s="12"/>
      <c r="BA787" s="12"/>
      <c r="BB787" s="12"/>
      <c r="BC787" s="12"/>
      <c r="BD787" s="12"/>
      <c r="BE787" s="6"/>
      <c r="BF787" s="14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  <c r="BW787" s="6"/>
      <c r="BX787" s="6"/>
      <c r="BY787" s="6"/>
      <c r="BZ787" s="6"/>
      <c r="CA787" s="6"/>
      <c r="CB787" s="6"/>
      <c r="CC787" s="6"/>
      <c r="CD787" s="6"/>
      <c r="CE787" s="6"/>
      <c r="CF787" s="6"/>
      <c r="CG787" s="6"/>
      <c r="CH787" s="6"/>
      <c r="CI787" s="6"/>
      <c r="CJ787" s="6"/>
      <c r="CK787" s="6"/>
      <c r="CL787" s="6"/>
      <c r="CM787" s="6"/>
      <c r="CN787" s="6"/>
      <c r="CO787" s="6"/>
      <c r="CP787" s="6"/>
      <c r="CQ787" s="6"/>
      <c r="CR787" s="6"/>
      <c r="CS787" s="6"/>
      <c r="CT787" s="6"/>
      <c r="CU787" s="6"/>
      <c r="CV787" s="6"/>
      <c r="CW787" s="6"/>
      <c r="CX787" s="6"/>
      <c r="CY787" s="6"/>
      <c r="CZ787" s="6"/>
      <c r="DA787" s="6"/>
      <c r="DB787" s="6"/>
    </row>
    <row r="788" spans="2:106" x14ac:dyDescent="0.15">
      <c r="B788" s="12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12"/>
      <c r="AY788" s="12"/>
      <c r="AZ788" s="12"/>
      <c r="BA788" s="12"/>
      <c r="BB788" s="12"/>
      <c r="BC788" s="12"/>
      <c r="BD788" s="12"/>
      <c r="BE788" s="6"/>
      <c r="BF788" s="14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  <c r="BY788" s="6"/>
      <c r="BZ788" s="6"/>
      <c r="CA788" s="6"/>
      <c r="CB788" s="6"/>
      <c r="CC788" s="6"/>
      <c r="CD788" s="6"/>
      <c r="CE788" s="6"/>
      <c r="CF788" s="6"/>
      <c r="CG788" s="6"/>
      <c r="CH788" s="6"/>
      <c r="CI788" s="6"/>
      <c r="CJ788" s="6"/>
      <c r="CK788" s="6"/>
      <c r="CL788" s="6"/>
      <c r="CM788" s="6"/>
      <c r="CN788" s="6"/>
      <c r="CO788" s="6"/>
      <c r="CP788" s="6"/>
      <c r="CQ788" s="6"/>
      <c r="CR788" s="6"/>
      <c r="CS788" s="6"/>
      <c r="CT788" s="6"/>
      <c r="CU788" s="6"/>
      <c r="CV788" s="6"/>
      <c r="CW788" s="6"/>
      <c r="CX788" s="6"/>
      <c r="CY788" s="6"/>
      <c r="CZ788" s="6"/>
      <c r="DA788" s="6"/>
      <c r="DB788" s="6"/>
    </row>
    <row r="789" spans="2:106" x14ac:dyDescent="0.15">
      <c r="B789" s="12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  <c r="AX789" s="12"/>
      <c r="AY789" s="12"/>
      <c r="AZ789" s="12"/>
      <c r="BA789" s="12"/>
      <c r="BB789" s="12"/>
      <c r="BC789" s="12"/>
      <c r="BD789" s="12"/>
      <c r="BE789" s="6"/>
      <c r="BF789" s="14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  <c r="CB789" s="6"/>
      <c r="CC789" s="6"/>
      <c r="CD789" s="6"/>
      <c r="CE789" s="6"/>
      <c r="CF789" s="6"/>
      <c r="CG789" s="6"/>
      <c r="CH789" s="6"/>
      <c r="CI789" s="6"/>
      <c r="CJ789" s="6"/>
      <c r="CK789" s="6"/>
      <c r="CL789" s="6"/>
      <c r="CM789" s="6"/>
      <c r="CN789" s="6"/>
      <c r="CO789" s="6"/>
      <c r="CP789" s="6"/>
      <c r="CQ789" s="6"/>
      <c r="CR789" s="6"/>
      <c r="CS789" s="6"/>
      <c r="CT789" s="6"/>
      <c r="CU789" s="6"/>
      <c r="CV789" s="6"/>
      <c r="CW789" s="6"/>
      <c r="CX789" s="6"/>
      <c r="CY789" s="6"/>
      <c r="CZ789" s="6"/>
      <c r="DA789" s="6"/>
      <c r="DB789" s="6"/>
    </row>
    <row r="790" spans="2:106" x14ac:dyDescent="0.15">
      <c r="B790" s="12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  <c r="AX790" s="12"/>
      <c r="AY790" s="12"/>
      <c r="AZ790" s="12"/>
      <c r="BA790" s="12"/>
      <c r="BB790" s="12"/>
      <c r="BC790" s="12"/>
      <c r="BD790" s="12"/>
      <c r="BE790" s="6"/>
      <c r="BF790" s="14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  <c r="CB790" s="6"/>
      <c r="CC790" s="6"/>
      <c r="CD790" s="6"/>
      <c r="CE790" s="6"/>
      <c r="CF790" s="6"/>
      <c r="CG790" s="6"/>
      <c r="CH790" s="6"/>
      <c r="CI790" s="6"/>
      <c r="CJ790" s="6"/>
      <c r="CK790" s="6"/>
      <c r="CL790" s="6"/>
      <c r="CM790" s="6"/>
      <c r="CN790" s="6"/>
      <c r="CO790" s="6"/>
      <c r="CP790" s="6"/>
      <c r="CQ790" s="6"/>
      <c r="CR790" s="6"/>
      <c r="CS790" s="6"/>
      <c r="CT790" s="6"/>
      <c r="CU790" s="6"/>
      <c r="CV790" s="6"/>
      <c r="CW790" s="6"/>
      <c r="CX790" s="6"/>
      <c r="CY790" s="6"/>
      <c r="CZ790" s="6"/>
      <c r="DA790" s="6"/>
      <c r="DB790" s="6"/>
    </row>
    <row r="791" spans="2:106" x14ac:dyDescent="0.15">
      <c r="B791" s="12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  <c r="AX791" s="12"/>
      <c r="AY791" s="12"/>
      <c r="AZ791" s="12"/>
      <c r="BA791" s="12"/>
      <c r="BB791" s="12"/>
      <c r="BC791" s="12"/>
      <c r="BD791" s="12"/>
      <c r="BE791" s="6"/>
      <c r="BF791" s="14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  <c r="BW791" s="6"/>
      <c r="BX791" s="6"/>
      <c r="BY791" s="6"/>
      <c r="BZ791" s="6"/>
      <c r="CA791" s="6"/>
      <c r="CB791" s="6"/>
      <c r="CC791" s="6"/>
      <c r="CD791" s="6"/>
      <c r="CE791" s="6"/>
      <c r="CF791" s="6"/>
      <c r="CG791" s="6"/>
      <c r="CH791" s="6"/>
      <c r="CI791" s="6"/>
      <c r="CJ791" s="6"/>
      <c r="CK791" s="6"/>
      <c r="CL791" s="6"/>
      <c r="CM791" s="6"/>
      <c r="CN791" s="6"/>
      <c r="CO791" s="6"/>
      <c r="CP791" s="6"/>
      <c r="CQ791" s="6"/>
      <c r="CR791" s="6"/>
      <c r="CS791" s="6"/>
      <c r="CT791" s="6"/>
      <c r="CU791" s="6"/>
      <c r="CV791" s="6"/>
      <c r="CW791" s="6"/>
      <c r="CX791" s="6"/>
      <c r="CY791" s="6"/>
      <c r="CZ791" s="6"/>
      <c r="DA791" s="6"/>
      <c r="DB791" s="6"/>
    </row>
    <row r="792" spans="2:106" x14ac:dyDescent="0.15">
      <c r="B792" s="12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  <c r="AX792" s="12"/>
      <c r="AY792" s="12"/>
      <c r="AZ792" s="12"/>
      <c r="BA792" s="12"/>
      <c r="BB792" s="12"/>
      <c r="BC792" s="12"/>
      <c r="BD792" s="12"/>
      <c r="BE792" s="6"/>
      <c r="BF792" s="14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  <c r="BY792" s="6"/>
      <c r="BZ792" s="6"/>
      <c r="CA792" s="6"/>
      <c r="CB792" s="6"/>
      <c r="CC792" s="6"/>
      <c r="CD792" s="6"/>
      <c r="CE792" s="6"/>
      <c r="CF792" s="6"/>
      <c r="CG792" s="6"/>
      <c r="CH792" s="6"/>
      <c r="CI792" s="6"/>
      <c r="CJ792" s="6"/>
      <c r="CK792" s="6"/>
      <c r="CL792" s="6"/>
      <c r="CM792" s="6"/>
      <c r="CN792" s="6"/>
      <c r="CO792" s="6"/>
      <c r="CP792" s="6"/>
      <c r="CQ792" s="6"/>
      <c r="CR792" s="6"/>
      <c r="CS792" s="6"/>
      <c r="CT792" s="6"/>
      <c r="CU792" s="6"/>
      <c r="CV792" s="6"/>
      <c r="CW792" s="6"/>
      <c r="CX792" s="6"/>
      <c r="CY792" s="6"/>
      <c r="CZ792" s="6"/>
      <c r="DA792" s="6"/>
      <c r="DB792" s="6"/>
    </row>
    <row r="793" spans="2:106" x14ac:dyDescent="0.15">
      <c r="B793" s="12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  <c r="AX793" s="12"/>
      <c r="AY793" s="12"/>
      <c r="AZ793" s="12"/>
      <c r="BA793" s="12"/>
      <c r="BB793" s="12"/>
      <c r="BC793" s="12"/>
      <c r="BD793" s="12"/>
      <c r="BE793" s="6"/>
      <c r="BF793" s="14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  <c r="CB793" s="6"/>
      <c r="CC793" s="6"/>
      <c r="CD793" s="6"/>
      <c r="CE793" s="6"/>
      <c r="CF793" s="6"/>
      <c r="CG793" s="6"/>
      <c r="CH793" s="6"/>
      <c r="CI793" s="6"/>
      <c r="CJ793" s="6"/>
      <c r="CK793" s="6"/>
      <c r="CL793" s="6"/>
      <c r="CM793" s="6"/>
      <c r="CN793" s="6"/>
      <c r="CO793" s="6"/>
      <c r="CP793" s="6"/>
      <c r="CQ793" s="6"/>
      <c r="CR793" s="6"/>
      <c r="CS793" s="6"/>
      <c r="CT793" s="6"/>
      <c r="CU793" s="6"/>
      <c r="CV793" s="6"/>
      <c r="CW793" s="6"/>
      <c r="CX793" s="6"/>
      <c r="CY793" s="6"/>
      <c r="CZ793" s="6"/>
      <c r="DA793" s="6"/>
      <c r="DB793" s="6"/>
    </row>
    <row r="794" spans="2:106" x14ac:dyDescent="0.15">
      <c r="B794" s="12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  <c r="AX794" s="12"/>
      <c r="AY794" s="12"/>
      <c r="AZ794" s="12"/>
      <c r="BA794" s="12"/>
      <c r="BB794" s="12"/>
      <c r="BC794" s="12"/>
      <c r="BD794" s="12"/>
      <c r="BE794" s="6"/>
      <c r="BF794" s="14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  <c r="BY794" s="6"/>
      <c r="BZ794" s="6"/>
      <c r="CA794" s="6"/>
      <c r="CB794" s="6"/>
      <c r="CC794" s="6"/>
      <c r="CD794" s="6"/>
      <c r="CE794" s="6"/>
      <c r="CF794" s="6"/>
      <c r="CG794" s="6"/>
      <c r="CH794" s="6"/>
      <c r="CI794" s="6"/>
      <c r="CJ794" s="6"/>
      <c r="CK794" s="6"/>
      <c r="CL794" s="6"/>
      <c r="CM794" s="6"/>
      <c r="CN794" s="6"/>
      <c r="CO794" s="6"/>
      <c r="CP794" s="6"/>
      <c r="CQ794" s="6"/>
      <c r="CR794" s="6"/>
      <c r="CS794" s="6"/>
      <c r="CT794" s="6"/>
      <c r="CU794" s="6"/>
      <c r="CV794" s="6"/>
      <c r="CW794" s="6"/>
      <c r="CX794" s="6"/>
      <c r="CY794" s="6"/>
      <c r="CZ794" s="6"/>
      <c r="DA794" s="6"/>
      <c r="DB794" s="6"/>
    </row>
    <row r="795" spans="2:106" x14ac:dyDescent="0.15">
      <c r="B795" s="12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  <c r="AX795" s="12"/>
      <c r="AY795" s="12"/>
      <c r="AZ795" s="12"/>
      <c r="BA795" s="12"/>
      <c r="BB795" s="12"/>
      <c r="BC795" s="12"/>
      <c r="BD795" s="12"/>
      <c r="BE795" s="6"/>
      <c r="BF795" s="14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  <c r="BY795" s="6"/>
      <c r="BZ795" s="6"/>
      <c r="CA795" s="6"/>
      <c r="CB795" s="6"/>
      <c r="CC795" s="6"/>
      <c r="CD795" s="6"/>
      <c r="CE795" s="6"/>
      <c r="CF795" s="6"/>
      <c r="CG795" s="6"/>
      <c r="CH795" s="6"/>
      <c r="CI795" s="6"/>
      <c r="CJ795" s="6"/>
      <c r="CK795" s="6"/>
      <c r="CL795" s="6"/>
      <c r="CM795" s="6"/>
      <c r="CN795" s="6"/>
      <c r="CO795" s="6"/>
      <c r="CP795" s="6"/>
      <c r="CQ795" s="6"/>
      <c r="CR795" s="6"/>
      <c r="CS795" s="6"/>
      <c r="CT795" s="6"/>
      <c r="CU795" s="6"/>
      <c r="CV795" s="6"/>
      <c r="CW795" s="6"/>
      <c r="CX795" s="6"/>
      <c r="CY795" s="6"/>
      <c r="CZ795" s="6"/>
      <c r="DA795" s="6"/>
      <c r="DB795" s="6"/>
    </row>
    <row r="796" spans="2:106" x14ac:dyDescent="0.15">
      <c r="B796" s="12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  <c r="AX796" s="12"/>
      <c r="AY796" s="12"/>
      <c r="AZ796" s="12"/>
      <c r="BA796" s="12"/>
      <c r="BB796" s="12"/>
      <c r="BC796" s="12"/>
      <c r="BD796" s="12"/>
      <c r="BE796" s="6"/>
      <c r="BF796" s="14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  <c r="BY796" s="6"/>
      <c r="BZ796" s="6"/>
      <c r="CA796" s="6"/>
      <c r="CB796" s="6"/>
      <c r="CC796" s="6"/>
      <c r="CD796" s="6"/>
      <c r="CE796" s="6"/>
      <c r="CF796" s="6"/>
      <c r="CG796" s="6"/>
      <c r="CH796" s="6"/>
      <c r="CI796" s="6"/>
      <c r="CJ796" s="6"/>
      <c r="CK796" s="6"/>
      <c r="CL796" s="6"/>
      <c r="CM796" s="6"/>
      <c r="CN796" s="6"/>
      <c r="CO796" s="6"/>
      <c r="CP796" s="6"/>
      <c r="CQ796" s="6"/>
      <c r="CR796" s="6"/>
      <c r="CS796" s="6"/>
      <c r="CT796" s="6"/>
      <c r="CU796" s="6"/>
      <c r="CV796" s="6"/>
      <c r="CW796" s="6"/>
      <c r="CX796" s="6"/>
      <c r="CY796" s="6"/>
      <c r="CZ796" s="6"/>
      <c r="DA796" s="6"/>
      <c r="DB796" s="6"/>
    </row>
    <row r="797" spans="2:106" x14ac:dyDescent="0.15">
      <c r="B797" s="12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  <c r="AV797" s="12"/>
      <c r="AW797" s="12"/>
      <c r="AX797" s="12"/>
      <c r="AY797" s="12"/>
      <c r="AZ797" s="12"/>
      <c r="BA797" s="12"/>
      <c r="BB797" s="12"/>
      <c r="BC797" s="12"/>
      <c r="BD797" s="12"/>
      <c r="BE797" s="6"/>
      <c r="BF797" s="14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  <c r="BY797" s="6"/>
      <c r="BZ797" s="6"/>
      <c r="CA797" s="6"/>
      <c r="CB797" s="6"/>
      <c r="CC797" s="6"/>
      <c r="CD797" s="6"/>
      <c r="CE797" s="6"/>
      <c r="CF797" s="6"/>
      <c r="CG797" s="6"/>
      <c r="CH797" s="6"/>
      <c r="CI797" s="6"/>
      <c r="CJ797" s="6"/>
      <c r="CK797" s="6"/>
      <c r="CL797" s="6"/>
      <c r="CM797" s="6"/>
      <c r="CN797" s="6"/>
      <c r="CO797" s="6"/>
      <c r="CP797" s="6"/>
      <c r="CQ797" s="6"/>
      <c r="CR797" s="6"/>
      <c r="CS797" s="6"/>
      <c r="CT797" s="6"/>
      <c r="CU797" s="6"/>
      <c r="CV797" s="6"/>
      <c r="CW797" s="6"/>
      <c r="CX797" s="6"/>
      <c r="CY797" s="6"/>
      <c r="CZ797" s="6"/>
      <c r="DA797" s="6"/>
      <c r="DB797" s="6"/>
    </row>
    <row r="798" spans="2:106" x14ac:dyDescent="0.15">
      <c r="B798" s="12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  <c r="AX798" s="12"/>
      <c r="AY798" s="12"/>
      <c r="AZ798" s="12"/>
      <c r="BA798" s="12"/>
      <c r="BB798" s="12"/>
      <c r="BC798" s="12"/>
      <c r="BD798" s="12"/>
      <c r="BE798" s="6"/>
      <c r="BF798" s="14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  <c r="BW798" s="6"/>
      <c r="BX798" s="6"/>
      <c r="BY798" s="6"/>
      <c r="BZ798" s="6"/>
      <c r="CA798" s="6"/>
      <c r="CB798" s="6"/>
      <c r="CC798" s="6"/>
      <c r="CD798" s="6"/>
      <c r="CE798" s="6"/>
      <c r="CF798" s="6"/>
      <c r="CG798" s="6"/>
      <c r="CH798" s="6"/>
      <c r="CI798" s="6"/>
      <c r="CJ798" s="6"/>
      <c r="CK798" s="6"/>
      <c r="CL798" s="6"/>
      <c r="CM798" s="6"/>
      <c r="CN798" s="6"/>
      <c r="CO798" s="6"/>
      <c r="CP798" s="6"/>
      <c r="CQ798" s="6"/>
      <c r="CR798" s="6"/>
      <c r="CS798" s="6"/>
      <c r="CT798" s="6"/>
      <c r="CU798" s="6"/>
      <c r="CV798" s="6"/>
      <c r="CW798" s="6"/>
      <c r="CX798" s="6"/>
      <c r="CY798" s="6"/>
      <c r="CZ798" s="6"/>
      <c r="DA798" s="6"/>
      <c r="DB798" s="6"/>
    </row>
    <row r="799" spans="2:106" x14ac:dyDescent="0.15">
      <c r="B799" s="12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2"/>
      <c r="AV799" s="12"/>
      <c r="AW799" s="12"/>
      <c r="AX799" s="12"/>
      <c r="AY799" s="12"/>
      <c r="AZ799" s="12"/>
      <c r="BA799" s="12"/>
      <c r="BB799" s="12"/>
      <c r="BC799" s="12"/>
      <c r="BD799" s="12"/>
      <c r="BE799" s="6"/>
      <c r="BF799" s="14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  <c r="CB799" s="6"/>
      <c r="CC799" s="6"/>
      <c r="CD799" s="6"/>
      <c r="CE799" s="6"/>
      <c r="CF799" s="6"/>
      <c r="CG799" s="6"/>
      <c r="CH799" s="6"/>
      <c r="CI799" s="6"/>
      <c r="CJ799" s="6"/>
      <c r="CK799" s="6"/>
      <c r="CL799" s="6"/>
      <c r="CM799" s="6"/>
      <c r="CN799" s="6"/>
      <c r="CO799" s="6"/>
      <c r="CP799" s="6"/>
      <c r="CQ799" s="6"/>
      <c r="CR799" s="6"/>
      <c r="CS799" s="6"/>
      <c r="CT799" s="6"/>
      <c r="CU799" s="6"/>
      <c r="CV799" s="6"/>
      <c r="CW799" s="6"/>
      <c r="CX799" s="6"/>
      <c r="CY799" s="6"/>
      <c r="CZ799" s="6"/>
      <c r="DA799" s="6"/>
      <c r="DB799" s="6"/>
    </row>
    <row r="800" spans="2:106" x14ac:dyDescent="0.15">
      <c r="B800" s="12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2"/>
      <c r="AV800" s="12"/>
      <c r="AW800" s="12"/>
      <c r="AX800" s="12"/>
      <c r="AY800" s="12"/>
      <c r="AZ800" s="12"/>
      <c r="BA800" s="12"/>
      <c r="BB800" s="12"/>
      <c r="BC800" s="12"/>
      <c r="BD800" s="12"/>
      <c r="BE800" s="6"/>
      <c r="BF800" s="14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  <c r="BW800" s="6"/>
      <c r="BX800" s="6"/>
      <c r="BY800" s="6"/>
      <c r="BZ800" s="6"/>
      <c r="CA800" s="6"/>
      <c r="CB800" s="6"/>
      <c r="CC800" s="6"/>
      <c r="CD800" s="6"/>
      <c r="CE800" s="6"/>
      <c r="CF800" s="6"/>
      <c r="CG800" s="6"/>
      <c r="CH800" s="6"/>
      <c r="CI800" s="6"/>
      <c r="CJ800" s="6"/>
      <c r="CK800" s="6"/>
      <c r="CL800" s="6"/>
      <c r="CM800" s="6"/>
      <c r="CN800" s="6"/>
      <c r="CO800" s="6"/>
      <c r="CP800" s="6"/>
      <c r="CQ800" s="6"/>
      <c r="CR800" s="6"/>
      <c r="CS800" s="6"/>
      <c r="CT800" s="6"/>
      <c r="CU800" s="6"/>
      <c r="CV800" s="6"/>
      <c r="CW800" s="6"/>
      <c r="CX800" s="6"/>
      <c r="CY800" s="6"/>
      <c r="CZ800" s="6"/>
      <c r="DA800" s="6"/>
      <c r="DB800" s="6"/>
    </row>
    <row r="801" spans="2:106" x14ac:dyDescent="0.15">
      <c r="B801" s="12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2"/>
      <c r="AV801" s="12"/>
      <c r="AW801" s="12"/>
      <c r="AX801" s="12"/>
      <c r="AY801" s="12"/>
      <c r="AZ801" s="12"/>
      <c r="BA801" s="12"/>
      <c r="BB801" s="12"/>
      <c r="BC801" s="12"/>
      <c r="BD801" s="12"/>
      <c r="BE801" s="6"/>
      <c r="BF801" s="14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  <c r="BW801" s="6"/>
      <c r="BX801" s="6"/>
      <c r="BY801" s="6"/>
      <c r="BZ801" s="6"/>
      <c r="CA801" s="6"/>
      <c r="CB801" s="6"/>
      <c r="CC801" s="6"/>
      <c r="CD801" s="6"/>
      <c r="CE801" s="6"/>
      <c r="CF801" s="6"/>
      <c r="CG801" s="6"/>
      <c r="CH801" s="6"/>
      <c r="CI801" s="6"/>
      <c r="CJ801" s="6"/>
      <c r="CK801" s="6"/>
      <c r="CL801" s="6"/>
      <c r="CM801" s="6"/>
      <c r="CN801" s="6"/>
      <c r="CO801" s="6"/>
      <c r="CP801" s="6"/>
      <c r="CQ801" s="6"/>
      <c r="CR801" s="6"/>
      <c r="CS801" s="6"/>
      <c r="CT801" s="6"/>
      <c r="CU801" s="6"/>
      <c r="CV801" s="6"/>
      <c r="CW801" s="6"/>
      <c r="CX801" s="6"/>
      <c r="CY801" s="6"/>
      <c r="CZ801" s="6"/>
      <c r="DA801" s="6"/>
      <c r="DB801" s="6"/>
    </row>
    <row r="802" spans="2:106" x14ac:dyDescent="0.15">
      <c r="B802" s="12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2"/>
      <c r="AV802" s="12"/>
      <c r="AW802" s="12"/>
      <c r="AX802" s="12"/>
      <c r="AY802" s="12"/>
      <c r="AZ802" s="12"/>
      <c r="BA802" s="12"/>
      <c r="BB802" s="12"/>
      <c r="BC802" s="12"/>
      <c r="BD802" s="12"/>
      <c r="BE802" s="6"/>
      <c r="BF802" s="14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  <c r="BW802" s="6"/>
      <c r="BX802" s="6"/>
      <c r="BY802" s="6"/>
      <c r="BZ802" s="6"/>
      <c r="CA802" s="6"/>
      <c r="CB802" s="6"/>
      <c r="CC802" s="6"/>
      <c r="CD802" s="6"/>
      <c r="CE802" s="6"/>
      <c r="CF802" s="6"/>
      <c r="CG802" s="6"/>
      <c r="CH802" s="6"/>
      <c r="CI802" s="6"/>
      <c r="CJ802" s="6"/>
      <c r="CK802" s="6"/>
      <c r="CL802" s="6"/>
      <c r="CM802" s="6"/>
      <c r="CN802" s="6"/>
      <c r="CO802" s="6"/>
      <c r="CP802" s="6"/>
      <c r="CQ802" s="6"/>
      <c r="CR802" s="6"/>
      <c r="CS802" s="6"/>
      <c r="CT802" s="6"/>
      <c r="CU802" s="6"/>
      <c r="CV802" s="6"/>
      <c r="CW802" s="6"/>
      <c r="CX802" s="6"/>
      <c r="CY802" s="6"/>
      <c r="CZ802" s="6"/>
      <c r="DA802" s="6"/>
      <c r="DB802" s="6"/>
    </row>
    <row r="803" spans="2:106" x14ac:dyDescent="0.15">
      <c r="B803" s="12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2"/>
      <c r="AV803" s="12"/>
      <c r="AW803" s="12"/>
      <c r="AX803" s="12"/>
      <c r="AY803" s="12"/>
      <c r="AZ803" s="12"/>
      <c r="BA803" s="12"/>
      <c r="BB803" s="12"/>
      <c r="BC803" s="12"/>
      <c r="BD803" s="12"/>
      <c r="BE803" s="6"/>
      <c r="BF803" s="14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  <c r="BW803" s="6"/>
      <c r="BX803" s="6"/>
      <c r="BY803" s="6"/>
      <c r="BZ803" s="6"/>
      <c r="CA803" s="6"/>
      <c r="CB803" s="6"/>
      <c r="CC803" s="6"/>
      <c r="CD803" s="6"/>
      <c r="CE803" s="6"/>
      <c r="CF803" s="6"/>
      <c r="CG803" s="6"/>
      <c r="CH803" s="6"/>
      <c r="CI803" s="6"/>
      <c r="CJ803" s="6"/>
      <c r="CK803" s="6"/>
      <c r="CL803" s="6"/>
      <c r="CM803" s="6"/>
      <c r="CN803" s="6"/>
      <c r="CO803" s="6"/>
      <c r="CP803" s="6"/>
      <c r="CQ803" s="6"/>
      <c r="CR803" s="6"/>
      <c r="CS803" s="6"/>
      <c r="CT803" s="6"/>
      <c r="CU803" s="6"/>
      <c r="CV803" s="6"/>
      <c r="CW803" s="6"/>
      <c r="CX803" s="6"/>
      <c r="CY803" s="6"/>
      <c r="CZ803" s="6"/>
      <c r="DA803" s="6"/>
      <c r="DB803" s="6"/>
    </row>
    <row r="804" spans="2:106" x14ac:dyDescent="0.15">
      <c r="B804" s="12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2"/>
      <c r="AV804" s="12"/>
      <c r="AW804" s="12"/>
      <c r="AX804" s="12"/>
      <c r="AY804" s="12"/>
      <c r="AZ804" s="12"/>
      <c r="BA804" s="12"/>
      <c r="BB804" s="12"/>
      <c r="BC804" s="12"/>
      <c r="BD804" s="12"/>
      <c r="BE804" s="6"/>
      <c r="BF804" s="14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  <c r="BW804" s="6"/>
      <c r="BX804" s="6"/>
      <c r="BY804" s="6"/>
      <c r="BZ804" s="6"/>
      <c r="CA804" s="6"/>
      <c r="CB804" s="6"/>
      <c r="CC804" s="6"/>
      <c r="CD804" s="6"/>
      <c r="CE804" s="6"/>
      <c r="CF804" s="6"/>
      <c r="CG804" s="6"/>
      <c r="CH804" s="6"/>
      <c r="CI804" s="6"/>
      <c r="CJ804" s="6"/>
      <c r="CK804" s="6"/>
      <c r="CL804" s="6"/>
      <c r="CM804" s="6"/>
      <c r="CN804" s="6"/>
      <c r="CO804" s="6"/>
      <c r="CP804" s="6"/>
      <c r="CQ804" s="6"/>
      <c r="CR804" s="6"/>
      <c r="CS804" s="6"/>
      <c r="CT804" s="6"/>
      <c r="CU804" s="6"/>
      <c r="CV804" s="6"/>
      <c r="CW804" s="6"/>
      <c r="CX804" s="6"/>
      <c r="CY804" s="6"/>
      <c r="CZ804" s="6"/>
      <c r="DA804" s="6"/>
      <c r="DB804" s="6"/>
    </row>
    <row r="805" spans="2:106" x14ac:dyDescent="0.15">
      <c r="B805" s="12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2"/>
      <c r="AV805" s="12"/>
      <c r="AW805" s="12"/>
      <c r="AX805" s="12"/>
      <c r="AY805" s="12"/>
      <c r="AZ805" s="12"/>
      <c r="BA805" s="12"/>
      <c r="BB805" s="12"/>
      <c r="BC805" s="12"/>
      <c r="BD805" s="12"/>
      <c r="BE805" s="6"/>
      <c r="BF805" s="14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/>
      <c r="BY805" s="6"/>
      <c r="BZ805" s="6"/>
      <c r="CA805" s="6"/>
      <c r="CB805" s="6"/>
      <c r="CC805" s="6"/>
      <c r="CD805" s="6"/>
      <c r="CE805" s="6"/>
      <c r="CF805" s="6"/>
      <c r="CG805" s="6"/>
      <c r="CH805" s="6"/>
      <c r="CI805" s="6"/>
      <c r="CJ805" s="6"/>
      <c r="CK805" s="6"/>
      <c r="CL805" s="6"/>
      <c r="CM805" s="6"/>
      <c r="CN805" s="6"/>
      <c r="CO805" s="6"/>
      <c r="CP805" s="6"/>
      <c r="CQ805" s="6"/>
      <c r="CR805" s="6"/>
      <c r="CS805" s="6"/>
      <c r="CT805" s="6"/>
      <c r="CU805" s="6"/>
      <c r="CV805" s="6"/>
      <c r="CW805" s="6"/>
      <c r="CX805" s="6"/>
      <c r="CY805" s="6"/>
      <c r="CZ805" s="6"/>
      <c r="DA805" s="6"/>
      <c r="DB805" s="6"/>
    </row>
    <row r="806" spans="2:106" x14ac:dyDescent="0.15">
      <c r="B806" s="12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2"/>
      <c r="AV806" s="12"/>
      <c r="AW806" s="12"/>
      <c r="AX806" s="12"/>
      <c r="AY806" s="12"/>
      <c r="AZ806" s="12"/>
      <c r="BA806" s="12"/>
      <c r="BB806" s="12"/>
      <c r="BC806" s="12"/>
      <c r="BD806" s="12"/>
      <c r="BE806" s="6"/>
      <c r="BF806" s="14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  <c r="BW806" s="6"/>
      <c r="BX806" s="6"/>
      <c r="BY806" s="6"/>
      <c r="BZ806" s="6"/>
      <c r="CA806" s="6"/>
      <c r="CB806" s="6"/>
      <c r="CC806" s="6"/>
      <c r="CD806" s="6"/>
      <c r="CE806" s="6"/>
      <c r="CF806" s="6"/>
      <c r="CG806" s="6"/>
      <c r="CH806" s="6"/>
      <c r="CI806" s="6"/>
      <c r="CJ806" s="6"/>
      <c r="CK806" s="6"/>
      <c r="CL806" s="6"/>
      <c r="CM806" s="6"/>
      <c r="CN806" s="6"/>
      <c r="CO806" s="6"/>
      <c r="CP806" s="6"/>
      <c r="CQ806" s="6"/>
      <c r="CR806" s="6"/>
      <c r="CS806" s="6"/>
      <c r="CT806" s="6"/>
      <c r="CU806" s="6"/>
      <c r="CV806" s="6"/>
      <c r="CW806" s="6"/>
      <c r="CX806" s="6"/>
      <c r="CY806" s="6"/>
      <c r="CZ806" s="6"/>
      <c r="DA806" s="6"/>
      <c r="DB806" s="6"/>
    </row>
    <row r="807" spans="2:106" x14ac:dyDescent="0.15">
      <c r="B807" s="12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2"/>
      <c r="AV807" s="12"/>
      <c r="AW807" s="12"/>
      <c r="AX807" s="12"/>
      <c r="AY807" s="12"/>
      <c r="AZ807" s="12"/>
      <c r="BA807" s="12"/>
      <c r="BB807" s="12"/>
      <c r="BC807" s="12"/>
      <c r="BD807" s="12"/>
      <c r="BE807" s="6"/>
      <c r="BF807" s="14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  <c r="BW807" s="6"/>
      <c r="BX807" s="6"/>
      <c r="BY807" s="6"/>
      <c r="BZ807" s="6"/>
      <c r="CA807" s="6"/>
      <c r="CB807" s="6"/>
      <c r="CC807" s="6"/>
      <c r="CD807" s="6"/>
      <c r="CE807" s="6"/>
      <c r="CF807" s="6"/>
      <c r="CG807" s="6"/>
      <c r="CH807" s="6"/>
      <c r="CI807" s="6"/>
      <c r="CJ807" s="6"/>
      <c r="CK807" s="6"/>
      <c r="CL807" s="6"/>
      <c r="CM807" s="6"/>
      <c r="CN807" s="6"/>
      <c r="CO807" s="6"/>
      <c r="CP807" s="6"/>
      <c r="CQ807" s="6"/>
      <c r="CR807" s="6"/>
      <c r="CS807" s="6"/>
      <c r="CT807" s="6"/>
      <c r="CU807" s="6"/>
      <c r="CV807" s="6"/>
      <c r="CW807" s="6"/>
      <c r="CX807" s="6"/>
      <c r="CY807" s="6"/>
      <c r="CZ807" s="6"/>
      <c r="DA807" s="6"/>
      <c r="DB807" s="6"/>
    </row>
    <row r="808" spans="2:106" x14ac:dyDescent="0.15">
      <c r="B808" s="12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2"/>
      <c r="AV808" s="12"/>
      <c r="AW808" s="12"/>
      <c r="AX808" s="12"/>
      <c r="AY808" s="12"/>
      <c r="AZ808" s="12"/>
      <c r="BA808" s="12"/>
      <c r="BB808" s="12"/>
      <c r="BC808" s="12"/>
      <c r="BD808" s="12"/>
      <c r="BE808" s="6"/>
      <c r="BF808" s="14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  <c r="BW808" s="6"/>
      <c r="BX808" s="6"/>
      <c r="BY808" s="6"/>
      <c r="BZ808" s="6"/>
      <c r="CA808" s="6"/>
      <c r="CB808" s="6"/>
      <c r="CC808" s="6"/>
      <c r="CD808" s="6"/>
      <c r="CE808" s="6"/>
      <c r="CF808" s="6"/>
      <c r="CG808" s="6"/>
      <c r="CH808" s="6"/>
      <c r="CI808" s="6"/>
      <c r="CJ808" s="6"/>
      <c r="CK808" s="6"/>
      <c r="CL808" s="6"/>
      <c r="CM808" s="6"/>
      <c r="CN808" s="6"/>
      <c r="CO808" s="6"/>
      <c r="CP808" s="6"/>
      <c r="CQ808" s="6"/>
      <c r="CR808" s="6"/>
      <c r="CS808" s="6"/>
      <c r="CT808" s="6"/>
      <c r="CU808" s="6"/>
      <c r="CV808" s="6"/>
      <c r="CW808" s="6"/>
      <c r="CX808" s="6"/>
      <c r="CY808" s="6"/>
      <c r="CZ808" s="6"/>
      <c r="DA808" s="6"/>
      <c r="DB808" s="6"/>
    </row>
    <row r="809" spans="2:106" x14ac:dyDescent="0.15">
      <c r="B809" s="12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2"/>
      <c r="AV809" s="12"/>
      <c r="AW809" s="12"/>
      <c r="AX809" s="12"/>
      <c r="AY809" s="12"/>
      <c r="AZ809" s="12"/>
      <c r="BA809" s="12"/>
      <c r="BB809" s="12"/>
      <c r="BC809" s="12"/>
      <c r="BD809" s="12"/>
      <c r="BE809" s="6"/>
      <c r="BF809" s="14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  <c r="BW809" s="6"/>
      <c r="BX809" s="6"/>
      <c r="BY809" s="6"/>
      <c r="BZ809" s="6"/>
      <c r="CA809" s="6"/>
      <c r="CB809" s="6"/>
      <c r="CC809" s="6"/>
      <c r="CD809" s="6"/>
      <c r="CE809" s="6"/>
      <c r="CF809" s="6"/>
      <c r="CG809" s="6"/>
      <c r="CH809" s="6"/>
      <c r="CI809" s="6"/>
      <c r="CJ809" s="6"/>
      <c r="CK809" s="6"/>
      <c r="CL809" s="6"/>
      <c r="CM809" s="6"/>
      <c r="CN809" s="6"/>
      <c r="CO809" s="6"/>
      <c r="CP809" s="6"/>
      <c r="CQ809" s="6"/>
      <c r="CR809" s="6"/>
      <c r="CS809" s="6"/>
      <c r="CT809" s="6"/>
      <c r="CU809" s="6"/>
      <c r="CV809" s="6"/>
      <c r="CW809" s="6"/>
      <c r="CX809" s="6"/>
      <c r="CY809" s="6"/>
      <c r="CZ809" s="6"/>
      <c r="DA809" s="6"/>
      <c r="DB809" s="6"/>
    </row>
    <row r="810" spans="2:106" x14ac:dyDescent="0.15">
      <c r="B810" s="12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  <c r="AT810" s="12"/>
      <c r="AU810" s="12"/>
      <c r="AV810" s="12"/>
      <c r="AW810" s="12"/>
      <c r="AX810" s="12"/>
      <c r="AY810" s="12"/>
      <c r="AZ810" s="12"/>
      <c r="BA810" s="12"/>
      <c r="BB810" s="12"/>
      <c r="BC810" s="12"/>
      <c r="BD810" s="12"/>
      <c r="BE810" s="6"/>
      <c r="BF810" s="14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  <c r="BW810" s="6"/>
      <c r="BX810" s="6"/>
      <c r="BY810" s="6"/>
      <c r="BZ810" s="6"/>
      <c r="CA810" s="6"/>
      <c r="CB810" s="6"/>
      <c r="CC810" s="6"/>
      <c r="CD810" s="6"/>
      <c r="CE810" s="6"/>
      <c r="CF810" s="6"/>
      <c r="CG810" s="6"/>
      <c r="CH810" s="6"/>
      <c r="CI810" s="6"/>
      <c r="CJ810" s="6"/>
      <c r="CK810" s="6"/>
      <c r="CL810" s="6"/>
      <c r="CM810" s="6"/>
      <c r="CN810" s="6"/>
      <c r="CO810" s="6"/>
      <c r="CP810" s="6"/>
      <c r="CQ810" s="6"/>
      <c r="CR810" s="6"/>
      <c r="CS810" s="6"/>
      <c r="CT810" s="6"/>
      <c r="CU810" s="6"/>
      <c r="CV810" s="6"/>
      <c r="CW810" s="6"/>
      <c r="CX810" s="6"/>
      <c r="CY810" s="6"/>
      <c r="CZ810" s="6"/>
      <c r="DA810" s="6"/>
      <c r="DB810" s="6"/>
    </row>
    <row r="811" spans="2:106" x14ac:dyDescent="0.15">
      <c r="B811" s="12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  <c r="AT811" s="12"/>
      <c r="AU811" s="12"/>
      <c r="AV811" s="12"/>
      <c r="AW811" s="12"/>
      <c r="AX811" s="12"/>
      <c r="AY811" s="12"/>
      <c r="AZ811" s="12"/>
      <c r="BA811" s="12"/>
      <c r="BB811" s="12"/>
      <c r="BC811" s="12"/>
      <c r="BD811" s="12"/>
      <c r="BE811" s="6"/>
      <c r="BF811" s="14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  <c r="BW811" s="6"/>
      <c r="BX811" s="6"/>
      <c r="BY811" s="6"/>
      <c r="BZ811" s="6"/>
      <c r="CA811" s="6"/>
      <c r="CB811" s="6"/>
      <c r="CC811" s="6"/>
      <c r="CD811" s="6"/>
      <c r="CE811" s="6"/>
      <c r="CF811" s="6"/>
      <c r="CG811" s="6"/>
      <c r="CH811" s="6"/>
      <c r="CI811" s="6"/>
      <c r="CJ811" s="6"/>
      <c r="CK811" s="6"/>
      <c r="CL811" s="6"/>
      <c r="CM811" s="6"/>
      <c r="CN811" s="6"/>
      <c r="CO811" s="6"/>
      <c r="CP811" s="6"/>
      <c r="CQ811" s="6"/>
      <c r="CR811" s="6"/>
      <c r="CS811" s="6"/>
      <c r="CT811" s="6"/>
      <c r="CU811" s="6"/>
      <c r="CV811" s="6"/>
      <c r="CW811" s="6"/>
      <c r="CX811" s="6"/>
      <c r="CY811" s="6"/>
      <c r="CZ811" s="6"/>
      <c r="DA811" s="6"/>
      <c r="DB811" s="6"/>
    </row>
    <row r="812" spans="2:106" x14ac:dyDescent="0.15">
      <c r="B812" s="12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12"/>
      <c r="AK812" s="12"/>
      <c r="AL812" s="12"/>
      <c r="AM812" s="12"/>
      <c r="AN812" s="12"/>
      <c r="AO812" s="12"/>
      <c r="AP812" s="12"/>
      <c r="AQ812" s="12"/>
      <c r="AR812" s="12"/>
      <c r="AS812" s="12"/>
      <c r="AT812" s="12"/>
      <c r="AU812" s="12"/>
      <c r="AV812" s="12"/>
      <c r="AW812" s="12"/>
      <c r="AX812" s="12"/>
      <c r="AY812" s="12"/>
      <c r="AZ812" s="12"/>
      <c r="BA812" s="12"/>
      <c r="BB812" s="12"/>
      <c r="BC812" s="12"/>
      <c r="BD812" s="12"/>
      <c r="BE812" s="6"/>
      <c r="BF812" s="14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  <c r="BW812" s="6"/>
      <c r="BX812" s="6"/>
      <c r="BY812" s="6"/>
      <c r="BZ812" s="6"/>
      <c r="CA812" s="6"/>
      <c r="CB812" s="6"/>
      <c r="CC812" s="6"/>
      <c r="CD812" s="6"/>
      <c r="CE812" s="6"/>
      <c r="CF812" s="6"/>
      <c r="CG812" s="6"/>
      <c r="CH812" s="6"/>
      <c r="CI812" s="6"/>
      <c r="CJ812" s="6"/>
      <c r="CK812" s="6"/>
      <c r="CL812" s="6"/>
      <c r="CM812" s="6"/>
      <c r="CN812" s="6"/>
      <c r="CO812" s="6"/>
      <c r="CP812" s="6"/>
      <c r="CQ812" s="6"/>
      <c r="CR812" s="6"/>
      <c r="CS812" s="6"/>
      <c r="CT812" s="6"/>
      <c r="CU812" s="6"/>
      <c r="CV812" s="6"/>
      <c r="CW812" s="6"/>
      <c r="CX812" s="6"/>
      <c r="CY812" s="6"/>
      <c r="CZ812" s="6"/>
      <c r="DA812" s="6"/>
      <c r="DB812" s="6"/>
    </row>
    <row r="813" spans="2:106" x14ac:dyDescent="0.15">
      <c r="B813" s="12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12"/>
      <c r="AK813" s="12"/>
      <c r="AL813" s="12"/>
      <c r="AM813" s="12"/>
      <c r="AN813" s="12"/>
      <c r="AO813" s="12"/>
      <c r="AP813" s="12"/>
      <c r="AQ813" s="12"/>
      <c r="AR813" s="12"/>
      <c r="AS813" s="12"/>
      <c r="AT813" s="12"/>
      <c r="AU813" s="12"/>
      <c r="AV813" s="12"/>
      <c r="AW813" s="12"/>
      <c r="AX813" s="12"/>
      <c r="AY813" s="12"/>
      <c r="AZ813" s="12"/>
      <c r="BA813" s="12"/>
      <c r="BB813" s="12"/>
      <c r="BC813" s="12"/>
      <c r="BD813" s="12"/>
      <c r="BE813" s="6"/>
      <c r="BF813" s="14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  <c r="BW813" s="6"/>
      <c r="BX813" s="6"/>
      <c r="BY813" s="6"/>
      <c r="BZ813" s="6"/>
      <c r="CA813" s="6"/>
      <c r="CB813" s="6"/>
      <c r="CC813" s="6"/>
      <c r="CD813" s="6"/>
      <c r="CE813" s="6"/>
      <c r="CF813" s="6"/>
      <c r="CG813" s="6"/>
      <c r="CH813" s="6"/>
      <c r="CI813" s="6"/>
      <c r="CJ813" s="6"/>
      <c r="CK813" s="6"/>
      <c r="CL813" s="6"/>
      <c r="CM813" s="6"/>
      <c r="CN813" s="6"/>
      <c r="CO813" s="6"/>
      <c r="CP813" s="6"/>
      <c r="CQ813" s="6"/>
      <c r="CR813" s="6"/>
      <c r="CS813" s="6"/>
      <c r="CT813" s="6"/>
      <c r="CU813" s="6"/>
      <c r="CV813" s="6"/>
      <c r="CW813" s="6"/>
      <c r="CX813" s="6"/>
      <c r="CY813" s="6"/>
      <c r="CZ813" s="6"/>
      <c r="DA813" s="6"/>
      <c r="DB813" s="6"/>
    </row>
    <row r="814" spans="2:106" x14ac:dyDescent="0.15">
      <c r="B814" s="12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2"/>
      <c r="AU814" s="12"/>
      <c r="AV814" s="12"/>
      <c r="AW814" s="12"/>
      <c r="AX814" s="12"/>
      <c r="AY814" s="12"/>
      <c r="AZ814" s="12"/>
      <c r="BA814" s="12"/>
      <c r="BB814" s="12"/>
      <c r="BC814" s="12"/>
      <c r="BD814" s="12"/>
      <c r="BE814" s="6"/>
      <c r="BF814" s="14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  <c r="BX814" s="6"/>
      <c r="BY814" s="6"/>
      <c r="BZ814" s="6"/>
      <c r="CA814" s="6"/>
      <c r="CB814" s="6"/>
      <c r="CC814" s="6"/>
      <c r="CD814" s="6"/>
      <c r="CE814" s="6"/>
      <c r="CF814" s="6"/>
      <c r="CG814" s="6"/>
      <c r="CH814" s="6"/>
      <c r="CI814" s="6"/>
      <c r="CJ814" s="6"/>
      <c r="CK814" s="6"/>
      <c r="CL814" s="6"/>
      <c r="CM814" s="6"/>
      <c r="CN814" s="6"/>
      <c r="CO814" s="6"/>
      <c r="CP814" s="6"/>
      <c r="CQ814" s="6"/>
      <c r="CR814" s="6"/>
      <c r="CS814" s="6"/>
      <c r="CT814" s="6"/>
      <c r="CU814" s="6"/>
      <c r="CV814" s="6"/>
      <c r="CW814" s="6"/>
      <c r="CX814" s="6"/>
      <c r="CY814" s="6"/>
      <c r="CZ814" s="6"/>
      <c r="DA814" s="6"/>
      <c r="DB814" s="6"/>
    </row>
    <row r="815" spans="2:106" x14ac:dyDescent="0.15">
      <c r="B815" s="12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12"/>
      <c r="AK815" s="12"/>
      <c r="AL815" s="12"/>
      <c r="AM815" s="12"/>
      <c r="AN815" s="12"/>
      <c r="AO815" s="12"/>
      <c r="AP815" s="12"/>
      <c r="AQ815" s="12"/>
      <c r="AR815" s="12"/>
      <c r="AS815" s="12"/>
      <c r="AT815" s="12"/>
      <c r="AU815" s="12"/>
      <c r="AV815" s="12"/>
      <c r="AW815" s="12"/>
      <c r="AX815" s="12"/>
      <c r="AY815" s="12"/>
      <c r="AZ815" s="12"/>
      <c r="BA815" s="12"/>
      <c r="BB815" s="12"/>
      <c r="BC815" s="12"/>
      <c r="BD815" s="12"/>
      <c r="BE815" s="6"/>
      <c r="BF815" s="14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  <c r="BW815" s="6"/>
      <c r="BX815" s="6"/>
      <c r="BY815" s="6"/>
      <c r="BZ815" s="6"/>
      <c r="CA815" s="6"/>
      <c r="CB815" s="6"/>
      <c r="CC815" s="6"/>
      <c r="CD815" s="6"/>
      <c r="CE815" s="6"/>
      <c r="CF815" s="6"/>
      <c r="CG815" s="6"/>
      <c r="CH815" s="6"/>
      <c r="CI815" s="6"/>
      <c r="CJ815" s="6"/>
      <c r="CK815" s="6"/>
      <c r="CL815" s="6"/>
      <c r="CM815" s="6"/>
      <c r="CN815" s="6"/>
      <c r="CO815" s="6"/>
      <c r="CP815" s="6"/>
      <c r="CQ815" s="6"/>
      <c r="CR815" s="6"/>
      <c r="CS815" s="6"/>
      <c r="CT815" s="6"/>
      <c r="CU815" s="6"/>
      <c r="CV815" s="6"/>
      <c r="CW815" s="6"/>
      <c r="CX815" s="6"/>
      <c r="CY815" s="6"/>
      <c r="CZ815" s="6"/>
      <c r="DA815" s="6"/>
      <c r="DB815" s="6"/>
    </row>
    <row r="816" spans="2:106" x14ac:dyDescent="0.15">
      <c r="B816" s="12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12"/>
      <c r="AK816" s="12"/>
      <c r="AL816" s="12"/>
      <c r="AM816" s="12"/>
      <c r="AN816" s="12"/>
      <c r="AO816" s="12"/>
      <c r="AP816" s="12"/>
      <c r="AQ816" s="12"/>
      <c r="AR816" s="12"/>
      <c r="AS816" s="12"/>
      <c r="AT816" s="12"/>
      <c r="AU816" s="12"/>
      <c r="AV816" s="12"/>
      <c r="AW816" s="12"/>
      <c r="AX816" s="12"/>
      <c r="AY816" s="12"/>
      <c r="AZ816" s="12"/>
      <c r="BA816" s="12"/>
      <c r="BB816" s="12"/>
      <c r="BC816" s="12"/>
      <c r="BD816" s="12"/>
      <c r="BE816" s="6"/>
      <c r="BF816" s="14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  <c r="BW816" s="6"/>
      <c r="BX816" s="6"/>
      <c r="BY816" s="6"/>
      <c r="BZ816" s="6"/>
      <c r="CA816" s="6"/>
      <c r="CB816" s="6"/>
      <c r="CC816" s="6"/>
      <c r="CD816" s="6"/>
      <c r="CE816" s="6"/>
      <c r="CF816" s="6"/>
      <c r="CG816" s="6"/>
      <c r="CH816" s="6"/>
      <c r="CI816" s="6"/>
      <c r="CJ816" s="6"/>
      <c r="CK816" s="6"/>
      <c r="CL816" s="6"/>
      <c r="CM816" s="6"/>
      <c r="CN816" s="6"/>
      <c r="CO816" s="6"/>
      <c r="CP816" s="6"/>
      <c r="CQ816" s="6"/>
      <c r="CR816" s="6"/>
      <c r="CS816" s="6"/>
      <c r="CT816" s="6"/>
      <c r="CU816" s="6"/>
      <c r="CV816" s="6"/>
      <c r="CW816" s="6"/>
      <c r="CX816" s="6"/>
      <c r="CY816" s="6"/>
      <c r="CZ816" s="6"/>
      <c r="DA816" s="6"/>
      <c r="DB816" s="6"/>
    </row>
    <row r="817" spans="2:106" x14ac:dyDescent="0.15">
      <c r="B817" s="12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12"/>
      <c r="AK817" s="12"/>
      <c r="AL817" s="12"/>
      <c r="AM817" s="12"/>
      <c r="AN817" s="12"/>
      <c r="AO817" s="12"/>
      <c r="AP817" s="12"/>
      <c r="AQ817" s="12"/>
      <c r="AR817" s="12"/>
      <c r="AS817" s="12"/>
      <c r="AT817" s="12"/>
      <c r="AU817" s="12"/>
      <c r="AV817" s="12"/>
      <c r="AW817" s="12"/>
      <c r="AX817" s="12"/>
      <c r="AY817" s="12"/>
      <c r="AZ817" s="12"/>
      <c r="BA817" s="12"/>
      <c r="BB817" s="12"/>
      <c r="BC817" s="12"/>
      <c r="BD817" s="12"/>
      <c r="BE817" s="6"/>
      <c r="BF817" s="14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  <c r="BW817" s="6"/>
      <c r="BX817" s="6"/>
      <c r="BY817" s="6"/>
      <c r="BZ817" s="6"/>
      <c r="CA817" s="6"/>
      <c r="CB817" s="6"/>
      <c r="CC817" s="6"/>
      <c r="CD817" s="6"/>
      <c r="CE817" s="6"/>
      <c r="CF817" s="6"/>
      <c r="CG817" s="6"/>
      <c r="CH817" s="6"/>
      <c r="CI817" s="6"/>
      <c r="CJ817" s="6"/>
      <c r="CK817" s="6"/>
      <c r="CL817" s="6"/>
      <c r="CM817" s="6"/>
      <c r="CN817" s="6"/>
      <c r="CO817" s="6"/>
      <c r="CP817" s="6"/>
      <c r="CQ817" s="6"/>
      <c r="CR817" s="6"/>
      <c r="CS817" s="6"/>
      <c r="CT817" s="6"/>
      <c r="CU817" s="6"/>
      <c r="CV817" s="6"/>
      <c r="CW817" s="6"/>
      <c r="CX817" s="6"/>
      <c r="CY817" s="6"/>
      <c r="CZ817" s="6"/>
      <c r="DA817" s="6"/>
      <c r="DB817" s="6"/>
    </row>
    <row r="818" spans="2:106" x14ac:dyDescent="0.15">
      <c r="B818" s="12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12"/>
      <c r="AK818" s="12"/>
      <c r="AL818" s="12"/>
      <c r="AM818" s="12"/>
      <c r="AN818" s="12"/>
      <c r="AO818" s="12"/>
      <c r="AP818" s="12"/>
      <c r="AQ818" s="12"/>
      <c r="AR818" s="12"/>
      <c r="AS818" s="12"/>
      <c r="AT818" s="12"/>
      <c r="AU818" s="12"/>
      <c r="AV818" s="12"/>
      <c r="AW818" s="12"/>
      <c r="AX818" s="12"/>
      <c r="AY818" s="12"/>
      <c r="AZ818" s="12"/>
      <c r="BA818" s="12"/>
      <c r="BB818" s="12"/>
      <c r="BC818" s="12"/>
      <c r="BD818" s="12"/>
      <c r="BE818" s="6"/>
      <c r="BF818" s="14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6"/>
      <c r="BY818" s="6"/>
      <c r="BZ818" s="6"/>
      <c r="CA818" s="6"/>
      <c r="CB818" s="6"/>
      <c r="CC818" s="6"/>
      <c r="CD818" s="6"/>
      <c r="CE818" s="6"/>
      <c r="CF818" s="6"/>
      <c r="CG818" s="6"/>
      <c r="CH818" s="6"/>
      <c r="CI818" s="6"/>
      <c r="CJ818" s="6"/>
      <c r="CK818" s="6"/>
      <c r="CL818" s="6"/>
      <c r="CM818" s="6"/>
      <c r="CN818" s="6"/>
      <c r="CO818" s="6"/>
      <c r="CP818" s="6"/>
      <c r="CQ818" s="6"/>
      <c r="CR818" s="6"/>
      <c r="CS818" s="6"/>
      <c r="CT818" s="6"/>
      <c r="CU818" s="6"/>
      <c r="CV818" s="6"/>
      <c r="CW818" s="6"/>
      <c r="CX818" s="6"/>
      <c r="CY818" s="6"/>
      <c r="CZ818" s="6"/>
      <c r="DA818" s="6"/>
      <c r="DB818" s="6"/>
    </row>
    <row r="819" spans="2:106" x14ac:dyDescent="0.15">
      <c r="B819" s="12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12"/>
      <c r="AK819" s="12"/>
      <c r="AL819" s="12"/>
      <c r="AM819" s="12"/>
      <c r="AN819" s="12"/>
      <c r="AO819" s="12"/>
      <c r="AP819" s="12"/>
      <c r="AQ819" s="12"/>
      <c r="AR819" s="12"/>
      <c r="AS819" s="12"/>
      <c r="AT819" s="12"/>
      <c r="AU819" s="12"/>
      <c r="AV819" s="12"/>
      <c r="AW819" s="12"/>
      <c r="AX819" s="12"/>
      <c r="AY819" s="12"/>
      <c r="AZ819" s="12"/>
      <c r="BA819" s="12"/>
      <c r="BB819" s="12"/>
      <c r="BC819" s="12"/>
      <c r="BD819" s="12"/>
      <c r="BE819" s="6"/>
      <c r="BF819" s="14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/>
      <c r="BY819" s="6"/>
      <c r="BZ819" s="6"/>
      <c r="CA819" s="6"/>
      <c r="CB819" s="6"/>
      <c r="CC819" s="6"/>
      <c r="CD819" s="6"/>
      <c r="CE819" s="6"/>
      <c r="CF819" s="6"/>
      <c r="CG819" s="6"/>
      <c r="CH819" s="6"/>
      <c r="CI819" s="6"/>
      <c r="CJ819" s="6"/>
      <c r="CK819" s="6"/>
      <c r="CL819" s="6"/>
      <c r="CM819" s="6"/>
      <c r="CN819" s="6"/>
      <c r="CO819" s="6"/>
      <c r="CP819" s="6"/>
      <c r="CQ819" s="6"/>
      <c r="CR819" s="6"/>
      <c r="CS819" s="6"/>
      <c r="CT819" s="6"/>
      <c r="CU819" s="6"/>
      <c r="CV819" s="6"/>
      <c r="CW819" s="6"/>
      <c r="CX819" s="6"/>
      <c r="CY819" s="6"/>
      <c r="CZ819" s="6"/>
      <c r="DA819" s="6"/>
      <c r="DB819" s="6"/>
    </row>
    <row r="820" spans="2:106" x14ac:dyDescent="0.15">
      <c r="B820" s="12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12"/>
      <c r="AK820" s="12"/>
      <c r="AL820" s="12"/>
      <c r="AM820" s="12"/>
      <c r="AN820" s="12"/>
      <c r="AO820" s="12"/>
      <c r="AP820" s="12"/>
      <c r="AQ820" s="12"/>
      <c r="AR820" s="12"/>
      <c r="AS820" s="12"/>
      <c r="AT820" s="12"/>
      <c r="AU820" s="12"/>
      <c r="AV820" s="12"/>
      <c r="AW820" s="12"/>
      <c r="AX820" s="12"/>
      <c r="AY820" s="12"/>
      <c r="AZ820" s="12"/>
      <c r="BA820" s="12"/>
      <c r="BB820" s="12"/>
      <c r="BC820" s="12"/>
      <c r="BD820" s="12"/>
      <c r="BE820" s="6"/>
      <c r="BF820" s="14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6"/>
      <c r="BY820" s="6"/>
      <c r="BZ820" s="6"/>
      <c r="CA820" s="6"/>
      <c r="CB820" s="6"/>
      <c r="CC820" s="6"/>
      <c r="CD820" s="6"/>
      <c r="CE820" s="6"/>
      <c r="CF820" s="6"/>
      <c r="CG820" s="6"/>
      <c r="CH820" s="6"/>
      <c r="CI820" s="6"/>
      <c r="CJ820" s="6"/>
      <c r="CK820" s="6"/>
      <c r="CL820" s="6"/>
      <c r="CM820" s="6"/>
      <c r="CN820" s="6"/>
      <c r="CO820" s="6"/>
      <c r="CP820" s="6"/>
      <c r="CQ820" s="6"/>
      <c r="CR820" s="6"/>
      <c r="CS820" s="6"/>
      <c r="CT820" s="6"/>
      <c r="CU820" s="6"/>
      <c r="CV820" s="6"/>
      <c r="CW820" s="6"/>
      <c r="CX820" s="6"/>
      <c r="CY820" s="6"/>
      <c r="CZ820" s="6"/>
      <c r="DA820" s="6"/>
      <c r="DB820" s="6"/>
    </row>
    <row r="821" spans="2:106" x14ac:dyDescent="0.15">
      <c r="B821" s="12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12"/>
      <c r="AK821" s="12"/>
      <c r="AL821" s="12"/>
      <c r="AM821" s="12"/>
      <c r="AN821" s="12"/>
      <c r="AO821" s="12"/>
      <c r="AP821" s="12"/>
      <c r="AQ821" s="12"/>
      <c r="AR821" s="12"/>
      <c r="AS821" s="12"/>
      <c r="AT821" s="12"/>
      <c r="AU821" s="12"/>
      <c r="AV821" s="12"/>
      <c r="AW821" s="12"/>
      <c r="AX821" s="12"/>
      <c r="AY821" s="12"/>
      <c r="AZ821" s="12"/>
      <c r="BA821" s="12"/>
      <c r="BB821" s="12"/>
      <c r="BC821" s="12"/>
      <c r="BD821" s="12"/>
      <c r="BE821" s="6"/>
      <c r="BF821" s="14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  <c r="BW821" s="6"/>
      <c r="BX821" s="6"/>
      <c r="BY821" s="6"/>
      <c r="BZ821" s="6"/>
      <c r="CA821" s="6"/>
      <c r="CB821" s="6"/>
      <c r="CC821" s="6"/>
      <c r="CD821" s="6"/>
      <c r="CE821" s="6"/>
      <c r="CF821" s="6"/>
      <c r="CG821" s="6"/>
      <c r="CH821" s="6"/>
      <c r="CI821" s="6"/>
      <c r="CJ821" s="6"/>
      <c r="CK821" s="6"/>
      <c r="CL821" s="6"/>
      <c r="CM821" s="6"/>
      <c r="CN821" s="6"/>
      <c r="CO821" s="6"/>
      <c r="CP821" s="6"/>
      <c r="CQ821" s="6"/>
      <c r="CR821" s="6"/>
      <c r="CS821" s="6"/>
      <c r="CT821" s="6"/>
      <c r="CU821" s="6"/>
      <c r="CV821" s="6"/>
      <c r="CW821" s="6"/>
      <c r="CX821" s="6"/>
      <c r="CY821" s="6"/>
      <c r="CZ821" s="6"/>
      <c r="DA821" s="6"/>
      <c r="DB821" s="6"/>
    </row>
    <row r="822" spans="2:106" x14ac:dyDescent="0.15">
      <c r="B822" s="12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  <c r="AT822" s="12"/>
      <c r="AU822" s="12"/>
      <c r="AV822" s="12"/>
      <c r="AW822" s="12"/>
      <c r="AX822" s="12"/>
      <c r="AY822" s="12"/>
      <c r="AZ822" s="12"/>
      <c r="BA822" s="12"/>
      <c r="BB822" s="12"/>
      <c r="BC822" s="12"/>
      <c r="BD822" s="12"/>
      <c r="BE822" s="6"/>
      <c r="BF822" s="14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  <c r="BW822" s="6"/>
      <c r="BX822" s="6"/>
      <c r="BY822" s="6"/>
      <c r="BZ822" s="6"/>
      <c r="CA822" s="6"/>
      <c r="CB822" s="6"/>
      <c r="CC822" s="6"/>
      <c r="CD822" s="6"/>
      <c r="CE822" s="6"/>
      <c r="CF822" s="6"/>
      <c r="CG822" s="6"/>
      <c r="CH822" s="6"/>
      <c r="CI822" s="6"/>
      <c r="CJ822" s="6"/>
      <c r="CK822" s="6"/>
      <c r="CL822" s="6"/>
      <c r="CM822" s="6"/>
      <c r="CN822" s="6"/>
      <c r="CO822" s="6"/>
      <c r="CP822" s="6"/>
      <c r="CQ822" s="6"/>
      <c r="CR822" s="6"/>
      <c r="CS822" s="6"/>
      <c r="CT822" s="6"/>
      <c r="CU822" s="6"/>
      <c r="CV822" s="6"/>
      <c r="CW822" s="6"/>
      <c r="CX822" s="6"/>
      <c r="CY822" s="6"/>
      <c r="CZ822" s="6"/>
      <c r="DA822" s="6"/>
      <c r="DB822" s="6"/>
    </row>
    <row r="823" spans="2:106" x14ac:dyDescent="0.15">
      <c r="B823" s="12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  <c r="AT823" s="12"/>
      <c r="AU823" s="12"/>
      <c r="AV823" s="12"/>
      <c r="AW823" s="12"/>
      <c r="AX823" s="12"/>
      <c r="AY823" s="12"/>
      <c r="AZ823" s="12"/>
      <c r="BA823" s="12"/>
      <c r="BB823" s="12"/>
      <c r="BC823" s="12"/>
      <c r="BD823" s="12"/>
      <c r="BE823" s="6"/>
      <c r="BF823" s="14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6"/>
      <c r="BY823" s="6"/>
      <c r="BZ823" s="6"/>
      <c r="CA823" s="6"/>
      <c r="CB823" s="6"/>
      <c r="CC823" s="6"/>
      <c r="CD823" s="6"/>
      <c r="CE823" s="6"/>
      <c r="CF823" s="6"/>
      <c r="CG823" s="6"/>
      <c r="CH823" s="6"/>
      <c r="CI823" s="6"/>
      <c r="CJ823" s="6"/>
      <c r="CK823" s="6"/>
      <c r="CL823" s="6"/>
      <c r="CM823" s="6"/>
      <c r="CN823" s="6"/>
      <c r="CO823" s="6"/>
      <c r="CP823" s="6"/>
      <c r="CQ823" s="6"/>
      <c r="CR823" s="6"/>
      <c r="CS823" s="6"/>
      <c r="CT823" s="6"/>
      <c r="CU823" s="6"/>
      <c r="CV823" s="6"/>
      <c r="CW823" s="6"/>
      <c r="CX823" s="6"/>
      <c r="CY823" s="6"/>
      <c r="CZ823" s="6"/>
      <c r="DA823" s="6"/>
      <c r="DB823" s="6"/>
    </row>
    <row r="824" spans="2:106" x14ac:dyDescent="0.15">
      <c r="B824" s="12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12"/>
      <c r="AK824" s="12"/>
      <c r="AL824" s="12"/>
      <c r="AM824" s="12"/>
      <c r="AN824" s="12"/>
      <c r="AO824" s="12"/>
      <c r="AP824" s="12"/>
      <c r="AQ824" s="12"/>
      <c r="AR824" s="12"/>
      <c r="AS824" s="12"/>
      <c r="AT824" s="12"/>
      <c r="AU824" s="12"/>
      <c r="AV824" s="12"/>
      <c r="AW824" s="12"/>
      <c r="AX824" s="12"/>
      <c r="AY824" s="12"/>
      <c r="AZ824" s="12"/>
      <c r="BA824" s="12"/>
      <c r="BB824" s="12"/>
      <c r="BC824" s="12"/>
      <c r="BD824" s="12"/>
      <c r="BE824" s="6"/>
      <c r="BF824" s="14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6"/>
      <c r="BY824" s="6"/>
      <c r="BZ824" s="6"/>
      <c r="CA824" s="6"/>
      <c r="CB824" s="6"/>
      <c r="CC824" s="6"/>
      <c r="CD824" s="6"/>
      <c r="CE824" s="6"/>
      <c r="CF824" s="6"/>
      <c r="CG824" s="6"/>
      <c r="CH824" s="6"/>
      <c r="CI824" s="6"/>
      <c r="CJ824" s="6"/>
      <c r="CK824" s="6"/>
      <c r="CL824" s="6"/>
      <c r="CM824" s="6"/>
      <c r="CN824" s="6"/>
      <c r="CO824" s="6"/>
      <c r="CP824" s="6"/>
      <c r="CQ824" s="6"/>
      <c r="CR824" s="6"/>
      <c r="CS824" s="6"/>
      <c r="CT824" s="6"/>
      <c r="CU824" s="6"/>
      <c r="CV824" s="6"/>
      <c r="CW824" s="6"/>
      <c r="CX824" s="6"/>
      <c r="CY824" s="6"/>
      <c r="CZ824" s="6"/>
      <c r="DA824" s="6"/>
      <c r="DB824" s="6"/>
    </row>
    <row r="825" spans="2:106" x14ac:dyDescent="0.15">
      <c r="B825" s="12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12"/>
      <c r="AK825" s="12"/>
      <c r="AL825" s="12"/>
      <c r="AM825" s="12"/>
      <c r="AN825" s="12"/>
      <c r="AO825" s="12"/>
      <c r="AP825" s="12"/>
      <c r="AQ825" s="12"/>
      <c r="AR825" s="12"/>
      <c r="AS825" s="12"/>
      <c r="AT825" s="12"/>
      <c r="AU825" s="12"/>
      <c r="AV825" s="12"/>
      <c r="AW825" s="12"/>
      <c r="AX825" s="12"/>
      <c r="AY825" s="12"/>
      <c r="AZ825" s="12"/>
      <c r="BA825" s="12"/>
      <c r="BB825" s="12"/>
      <c r="BC825" s="12"/>
      <c r="BD825" s="12"/>
      <c r="BE825" s="6"/>
      <c r="BF825" s="14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  <c r="CB825" s="6"/>
      <c r="CC825" s="6"/>
      <c r="CD825" s="6"/>
      <c r="CE825" s="6"/>
      <c r="CF825" s="6"/>
      <c r="CG825" s="6"/>
      <c r="CH825" s="6"/>
      <c r="CI825" s="6"/>
      <c r="CJ825" s="6"/>
      <c r="CK825" s="6"/>
      <c r="CL825" s="6"/>
      <c r="CM825" s="6"/>
      <c r="CN825" s="6"/>
      <c r="CO825" s="6"/>
      <c r="CP825" s="6"/>
      <c r="CQ825" s="6"/>
      <c r="CR825" s="6"/>
      <c r="CS825" s="6"/>
      <c r="CT825" s="6"/>
      <c r="CU825" s="6"/>
      <c r="CV825" s="6"/>
      <c r="CW825" s="6"/>
      <c r="CX825" s="6"/>
      <c r="CY825" s="6"/>
      <c r="CZ825" s="6"/>
      <c r="DA825" s="6"/>
      <c r="DB825" s="6"/>
    </row>
    <row r="826" spans="2:106" x14ac:dyDescent="0.15">
      <c r="B826" s="12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12"/>
      <c r="AK826" s="12"/>
      <c r="AL826" s="12"/>
      <c r="AM826" s="12"/>
      <c r="AN826" s="12"/>
      <c r="AO826" s="12"/>
      <c r="AP826" s="12"/>
      <c r="AQ826" s="12"/>
      <c r="AR826" s="12"/>
      <c r="AS826" s="12"/>
      <c r="AT826" s="12"/>
      <c r="AU826" s="12"/>
      <c r="AV826" s="12"/>
      <c r="AW826" s="12"/>
      <c r="AX826" s="12"/>
      <c r="AY826" s="12"/>
      <c r="AZ826" s="12"/>
      <c r="BA826" s="12"/>
      <c r="BB826" s="12"/>
      <c r="BC826" s="12"/>
      <c r="BD826" s="12"/>
      <c r="BE826" s="6"/>
      <c r="BF826" s="14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  <c r="BW826" s="6"/>
      <c r="BX826" s="6"/>
      <c r="BY826" s="6"/>
      <c r="BZ826" s="6"/>
      <c r="CA826" s="6"/>
      <c r="CB826" s="6"/>
      <c r="CC826" s="6"/>
      <c r="CD826" s="6"/>
      <c r="CE826" s="6"/>
      <c r="CF826" s="6"/>
      <c r="CG826" s="6"/>
      <c r="CH826" s="6"/>
      <c r="CI826" s="6"/>
      <c r="CJ826" s="6"/>
      <c r="CK826" s="6"/>
      <c r="CL826" s="6"/>
      <c r="CM826" s="6"/>
      <c r="CN826" s="6"/>
      <c r="CO826" s="6"/>
      <c r="CP826" s="6"/>
      <c r="CQ826" s="6"/>
      <c r="CR826" s="6"/>
      <c r="CS826" s="6"/>
      <c r="CT826" s="6"/>
      <c r="CU826" s="6"/>
      <c r="CV826" s="6"/>
      <c r="CW826" s="6"/>
      <c r="CX826" s="6"/>
      <c r="CY826" s="6"/>
      <c r="CZ826" s="6"/>
      <c r="DA826" s="6"/>
      <c r="DB826" s="6"/>
    </row>
    <row r="827" spans="2:106" x14ac:dyDescent="0.15">
      <c r="B827" s="12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12"/>
      <c r="AK827" s="12"/>
      <c r="AL827" s="12"/>
      <c r="AM827" s="12"/>
      <c r="AN827" s="12"/>
      <c r="AO827" s="12"/>
      <c r="AP827" s="12"/>
      <c r="AQ827" s="12"/>
      <c r="AR827" s="12"/>
      <c r="AS827" s="12"/>
      <c r="AT827" s="12"/>
      <c r="AU827" s="12"/>
      <c r="AV827" s="12"/>
      <c r="AW827" s="12"/>
      <c r="AX827" s="12"/>
      <c r="AY827" s="12"/>
      <c r="AZ827" s="12"/>
      <c r="BA827" s="12"/>
      <c r="BB827" s="12"/>
      <c r="BC827" s="12"/>
      <c r="BD827" s="12"/>
      <c r="BE827" s="6"/>
      <c r="BF827" s="14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6"/>
      <c r="BY827" s="6"/>
      <c r="BZ827" s="6"/>
      <c r="CA827" s="6"/>
      <c r="CB827" s="6"/>
      <c r="CC827" s="6"/>
      <c r="CD827" s="6"/>
      <c r="CE827" s="6"/>
      <c r="CF827" s="6"/>
      <c r="CG827" s="6"/>
      <c r="CH827" s="6"/>
      <c r="CI827" s="6"/>
      <c r="CJ827" s="6"/>
      <c r="CK827" s="6"/>
      <c r="CL827" s="6"/>
      <c r="CM827" s="6"/>
      <c r="CN827" s="6"/>
      <c r="CO827" s="6"/>
      <c r="CP827" s="6"/>
      <c r="CQ827" s="6"/>
      <c r="CR827" s="6"/>
      <c r="CS827" s="6"/>
      <c r="CT827" s="6"/>
      <c r="CU827" s="6"/>
      <c r="CV827" s="6"/>
      <c r="CW827" s="6"/>
      <c r="CX827" s="6"/>
      <c r="CY827" s="6"/>
      <c r="CZ827" s="6"/>
      <c r="DA827" s="6"/>
      <c r="DB827" s="6"/>
    </row>
    <row r="828" spans="2:106" x14ac:dyDescent="0.15">
      <c r="B828" s="12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12"/>
      <c r="AK828" s="12"/>
      <c r="AL828" s="12"/>
      <c r="AM828" s="12"/>
      <c r="AN828" s="12"/>
      <c r="AO828" s="12"/>
      <c r="AP828" s="12"/>
      <c r="AQ828" s="12"/>
      <c r="AR828" s="12"/>
      <c r="AS828" s="12"/>
      <c r="AT828" s="12"/>
      <c r="AU828" s="12"/>
      <c r="AV828" s="12"/>
      <c r="AW828" s="12"/>
      <c r="AX828" s="12"/>
      <c r="AY828" s="12"/>
      <c r="AZ828" s="12"/>
      <c r="BA828" s="12"/>
      <c r="BB828" s="12"/>
      <c r="BC828" s="12"/>
      <c r="BD828" s="12"/>
      <c r="BE828" s="6"/>
      <c r="BF828" s="14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  <c r="BW828" s="6"/>
      <c r="BX828" s="6"/>
      <c r="BY828" s="6"/>
      <c r="BZ828" s="6"/>
      <c r="CA828" s="6"/>
      <c r="CB828" s="6"/>
      <c r="CC828" s="6"/>
      <c r="CD828" s="6"/>
      <c r="CE828" s="6"/>
      <c r="CF828" s="6"/>
      <c r="CG828" s="6"/>
      <c r="CH828" s="6"/>
      <c r="CI828" s="6"/>
      <c r="CJ828" s="6"/>
      <c r="CK828" s="6"/>
      <c r="CL828" s="6"/>
      <c r="CM828" s="6"/>
      <c r="CN828" s="6"/>
      <c r="CO828" s="6"/>
      <c r="CP828" s="6"/>
      <c r="CQ828" s="6"/>
      <c r="CR828" s="6"/>
      <c r="CS828" s="6"/>
      <c r="CT828" s="6"/>
      <c r="CU828" s="6"/>
      <c r="CV828" s="6"/>
      <c r="CW828" s="6"/>
      <c r="CX828" s="6"/>
      <c r="CY828" s="6"/>
      <c r="CZ828" s="6"/>
      <c r="DA828" s="6"/>
      <c r="DB828" s="6"/>
    </row>
    <row r="829" spans="2:106" x14ac:dyDescent="0.15">
      <c r="B829" s="12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12"/>
      <c r="AK829" s="12"/>
      <c r="AL829" s="12"/>
      <c r="AM829" s="12"/>
      <c r="AN829" s="12"/>
      <c r="AO829" s="12"/>
      <c r="AP829" s="12"/>
      <c r="AQ829" s="12"/>
      <c r="AR829" s="12"/>
      <c r="AS829" s="12"/>
      <c r="AT829" s="12"/>
      <c r="AU829" s="12"/>
      <c r="AV829" s="12"/>
      <c r="AW829" s="12"/>
      <c r="AX829" s="12"/>
      <c r="AY829" s="12"/>
      <c r="AZ829" s="12"/>
      <c r="BA829" s="12"/>
      <c r="BB829" s="12"/>
      <c r="BC829" s="12"/>
      <c r="BD829" s="12"/>
      <c r="BE829" s="6"/>
      <c r="BF829" s="14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  <c r="BW829" s="6"/>
      <c r="BX829" s="6"/>
      <c r="BY829" s="6"/>
      <c r="BZ829" s="6"/>
      <c r="CA829" s="6"/>
      <c r="CB829" s="6"/>
      <c r="CC829" s="6"/>
      <c r="CD829" s="6"/>
      <c r="CE829" s="6"/>
      <c r="CF829" s="6"/>
      <c r="CG829" s="6"/>
      <c r="CH829" s="6"/>
      <c r="CI829" s="6"/>
      <c r="CJ829" s="6"/>
      <c r="CK829" s="6"/>
      <c r="CL829" s="6"/>
      <c r="CM829" s="6"/>
      <c r="CN829" s="6"/>
      <c r="CO829" s="6"/>
      <c r="CP829" s="6"/>
      <c r="CQ829" s="6"/>
      <c r="CR829" s="6"/>
      <c r="CS829" s="6"/>
      <c r="CT829" s="6"/>
      <c r="CU829" s="6"/>
      <c r="CV829" s="6"/>
      <c r="CW829" s="6"/>
      <c r="CX829" s="6"/>
      <c r="CY829" s="6"/>
      <c r="CZ829" s="6"/>
      <c r="DA829" s="6"/>
      <c r="DB829" s="6"/>
    </row>
    <row r="830" spans="2:106" x14ac:dyDescent="0.15">
      <c r="B830" s="12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12"/>
      <c r="AK830" s="12"/>
      <c r="AL830" s="12"/>
      <c r="AM830" s="12"/>
      <c r="AN830" s="12"/>
      <c r="AO830" s="12"/>
      <c r="AP830" s="12"/>
      <c r="AQ830" s="12"/>
      <c r="AR830" s="12"/>
      <c r="AS830" s="12"/>
      <c r="AT830" s="12"/>
      <c r="AU830" s="12"/>
      <c r="AV830" s="12"/>
      <c r="AW830" s="12"/>
      <c r="AX830" s="12"/>
      <c r="AY830" s="12"/>
      <c r="AZ830" s="12"/>
      <c r="BA830" s="12"/>
      <c r="BB830" s="12"/>
      <c r="BC830" s="12"/>
      <c r="BD830" s="12"/>
      <c r="BE830" s="6"/>
      <c r="BF830" s="14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6"/>
      <c r="BY830" s="6"/>
      <c r="BZ830" s="6"/>
      <c r="CA830" s="6"/>
      <c r="CB830" s="6"/>
      <c r="CC830" s="6"/>
      <c r="CD830" s="6"/>
      <c r="CE830" s="6"/>
      <c r="CF830" s="6"/>
      <c r="CG830" s="6"/>
      <c r="CH830" s="6"/>
      <c r="CI830" s="6"/>
      <c r="CJ830" s="6"/>
      <c r="CK830" s="6"/>
      <c r="CL830" s="6"/>
      <c r="CM830" s="6"/>
      <c r="CN830" s="6"/>
      <c r="CO830" s="6"/>
      <c r="CP830" s="6"/>
      <c r="CQ830" s="6"/>
      <c r="CR830" s="6"/>
      <c r="CS830" s="6"/>
      <c r="CT830" s="6"/>
      <c r="CU830" s="6"/>
      <c r="CV830" s="6"/>
      <c r="CW830" s="6"/>
      <c r="CX830" s="6"/>
      <c r="CY830" s="6"/>
      <c r="CZ830" s="6"/>
      <c r="DA830" s="6"/>
      <c r="DB830" s="6"/>
    </row>
    <row r="831" spans="2:106" x14ac:dyDescent="0.15">
      <c r="B831" s="12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12"/>
      <c r="AK831" s="12"/>
      <c r="AL831" s="12"/>
      <c r="AM831" s="12"/>
      <c r="AN831" s="12"/>
      <c r="AO831" s="12"/>
      <c r="AP831" s="12"/>
      <c r="AQ831" s="12"/>
      <c r="AR831" s="12"/>
      <c r="AS831" s="12"/>
      <c r="AT831" s="12"/>
      <c r="AU831" s="12"/>
      <c r="AV831" s="12"/>
      <c r="AW831" s="12"/>
      <c r="AX831" s="12"/>
      <c r="AY831" s="12"/>
      <c r="AZ831" s="12"/>
      <c r="BA831" s="12"/>
      <c r="BB831" s="12"/>
      <c r="BC831" s="12"/>
      <c r="BD831" s="12"/>
      <c r="BE831" s="6"/>
      <c r="BF831" s="14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  <c r="BW831" s="6"/>
      <c r="BX831" s="6"/>
      <c r="BY831" s="6"/>
      <c r="BZ831" s="6"/>
      <c r="CA831" s="6"/>
      <c r="CB831" s="6"/>
      <c r="CC831" s="6"/>
      <c r="CD831" s="6"/>
      <c r="CE831" s="6"/>
      <c r="CF831" s="6"/>
      <c r="CG831" s="6"/>
      <c r="CH831" s="6"/>
      <c r="CI831" s="6"/>
      <c r="CJ831" s="6"/>
      <c r="CK831" s="6"/>
      <c r="CL831" s="6"/>
      <c r="CM831" s="6"/>
      <c r="CN831" s="6"/>
      <c r="CO831" s="6"/>
      <c r="CP831" s="6"/>
      <c r="CQ831" s="6"/>
      <c r="CR831" s="6"/>
      <c r="CS831" s="6"/>
      <c r="CT831" s="6"/>
      <c r="CU831" s="6"/>
      <c r="CV831" s="6"/>
      <c r="CW831" s="6"/>
      <c r="CX831" s="6"/>
      <c r="CY831" s="6"/>
      <c r="CZ831" s="6"/>
      <c r="DA831" s="6"/>
      <c r="DB831" s="6"/>
    </row>
    <row r="832" spans="2:106" x14ac:dyDescent="0.15">
      <c r="B832" s="12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12"/>
      <c r="AK832" s="12"/>
      <c r="AL832" s="12"/>
      <c r="AM832" s="12"/>
      <c r="AN832" s="12"/>
      <c r="AO832" s="12"/>
      <c r="AP832" s="12"/>
      <c r="AQ832" s="12"/>
      <c r="AR832" s="12"/>
      <c r="AS832" s="12"/>
      <c r="AT832" s="12"/>
      <c r="AU832" s="12"/>
      <c r="AV832" s="12"/>
      <c r="AW832" s="12"/>
      <c r="AX832" s="12"/>
      <c r="AY832" s="12"/>
      <c r="AZ832" s="12"/>
      <c r="BA832" s="12"/>
      <c r="BB832" s="12"/>
      <c r="BC832" s="12"/>
      <c r="BD832" s="12"/>
      <c r="BE832" s="6"/>
      <c r="BF832" s="14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6"/>
      <c r="BY832" s="6"/>
      <c r="BZ832" s="6"/>
      <c r="CA832" s="6"/>
      <c r="CB832" s="6"/>
      <c r="CC832" s="6"/>
      <c r="CD832" s="6"/>
      <c r="CE832" s="6"/>
      <c r="CF832" s="6"/>
      <c r="CG832" s="6"/>
      <c r="CH832" s="6"/>
      <c r="CI832" s="6"/>
      <c r="CJ832" s="6"/>
      <c r="CK832" s="6"/>
      <c r="CL832" s="6"/>
      <c r="CM832" s="6"/>
      <c r="CN832" s="6"/>
      <c r="CO832" s="6"/>
      <c r="CP832" s="6"/>
      <c r="CQ832" s="6"/>
      <c r="CR832" s="6"/>
      <c r="CS832" s="6"/>
      <c r="CT832" s="6"/>
      <c r="CU832" s="6"/>
      <c r="CV832" s="6"/>
      <c r="CW832" s="6"/>
      <c r="CX832" s="6"/>
      <c r="CY832" s="6"/>
      <c r="CZ832" s="6"/>
      <c r="DA832" s="6"/>
      <c r="DB832" s="6"/>
    </row>
    <row r="833" spans="2:106" x14ac:dyDescent="0.15">
      <c r="B833" s="12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12"/>
      <c r="AK833" s="12"/>
      <c r="AL833" s="12"/>
      <c r="AM833" s="12"/>
      <c r="AN833" s="12"/>
      <c r="AO833" s="12"/>
      <c r="AP833" s="12"/>
      <c r="AQ833" s="12"/>
      <c r="AR833" s="12"/>
      <c r="AS833" s="12"/>
      <c r="AT833" s="12"/>
      <c r="AU833" s="12"/>
      <c r="AV833" s="12"/>
      <c r="AW833" s="12"/>
      <c r="AX833" s="12"/>
      <c r="AY833" s="12"/>
      <c r="AZ833" s="12"/>
      <c r="BA833" s="12"/>
      <c r="BB833" s="12"/>
      <c r="BC833" s="12"/>
      <c r="BD833" s="12"/>
      <c r="BE833" s="6"/>
      <c r="BF833" s="14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  <c r="BW833" s="6"/>
      <c r="BX833" s="6"/>
      <c r="BY833" s="6"/>
      <c r="BZ833" s="6"/>
      <c r="CA833" s="6"/>
      <c r="CB833" s="6"/>
      <c r="CC833" s="6"/>
      <c r="CD833" s="6"/>
      <c r="CE833" s="6"/>
      <c r="CF833" s="6"/>
      <c r="CG833" s="6"/>
      <c r="CH833" s="6"/>
      <c r="CI833" s="6"/>
      <c r="CJ833" s="6"/>
      <c r="CK833" s="6"/>
      <c r="CL833" s="6"/>
      <c r="CM833" s="6"/>
      <c r="CN833" s="6"/>
      <c r="CO833" s="6"/>
      <c r="CP833" s="6"/>
      <c r="CQ833" s="6"/>
      <c r="CR833" s="6"/>
      <c r="CS833" s="6"/>
      <c r="CT833" s="6"/>
      <c r="CU833" s="6"/>
      <c r="CV833" s="6"/>
      <c r="CW833" s="6"/>
      <c r="CX833" s="6"/>
      <c r="CY833" s="6"/>
      <c r="CZ833" s="6"/>
      <c r="DA833" s="6"/>
      <c r="DB833" s="6"/>
    </row>
    <row r="834" spans="2:106" x14ac:dyDescent="0.15">
      <c r="B834" s="12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12"/>
      <c r="AK834" s="12"/>
      <c r="AL834" s="12"/>
      <c r="AM834" s="12"/>
      <c r="AN834" s="12"/>
      <c r="AO834" s="12"/>
      <c r="AP834" s="12"/>
      <c r="AQ834" s="12"/>
      <c r="AR834" s="12"/>
      <c r="AS834" s="12"/>
      <c r="AT834" s="12"/>
      <c r="AU834" s="12"/>
      <c r="AV834" s="12"/>
      <c r="AW834" s="12"/>
      <c r="AX834" s="12"/>
      <c r="AY834" s="12"/>
      <c r="AZ834" s="12"/>
      <c r="BA834" s="12"/>
      <c r="BB834" s="12"/>
      <c r="BC834" s="12"/>
      <c r="BD834" s="12"/>
      <c r="BE834" s="6"/>
      <c r="BF834" s="14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  <c r="BW834" s="6"/>
      <c r="BX834" s="6"/>
      <c r="BY834" s="6"/>
      <c r="BZ834" s="6"/>
      <c r="CA834" s="6"/>
      <c r="CB834" s="6"/>
      <c r="CC834" s="6"/>
      <c r="CD834" s="6"/>
      <c r="CE834" s="6"/>
      <c r="CF834" s="6"/>
      <c r="CG834" s="6"/>
      <c r="CH834" s="6"/>
      <c r="CI834" s="6"/>
      <c r="CJ834" s="6"/>
      <c r="CK834" s="6"/>
      <c r="CL834" s="6"/>
      <c r="CM834" s="6"/>
      <c r="CN834" s="6"/>
      <c r="CO834" s="6"/>
      <c r="CP834" s="6"/>
      <c r="CQ834" s="6"/>
      <c r="CR834" s="6"/>
      <c r="CS834" s="6"/>
      <c r="CT834" s="6"/>
      <c r="CU834" s="6"/>
      <c r="CV834" s="6"/>
      <c r="CW834" s="6"/>
      <c r="CX834" s="6"/>
      <c r="CY834" s="6"/>
      <c r="CZ834" s="6"/>
      <c r="DA834" s="6"/>
      <c r="DB834" s="6"/>
    </row>
    <row r="835" spans="2:106" x14ac:dyDescent="0.15">
      <c r="B835" s="12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2"/>
      <c r="AU835" s="12"/>
      <c r="AV835" s="12"/>
      <c r="AW835" s="12"/>
      <c r="AX835" s="12"/>
      <c r="AY835" s="12"/>
      <c r="AZ835" s="12"/>
      <c r="BA835" s="12"/>
      <c r="BB835" s="12"/>
      <c r="BC835" s="12"/>
      <c r="BD835" s="12"/>
      <c r="BE835" s="6"/>
      <c r="BF835" s="14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  <c r="BW835" s="6"/>
      <c r="BX835" s="6"/>
      <c r="BY835" s="6"/>
      <c r="BZ835" s="6"/>
      <c r="CA835" s="6"/>
      <c r="CB835" s="6"/>
      <c r="CC835" s="6"/>
      <c r="CD835" s="6"/>
      <c r="CE835" s="6"/>
      <c r="CF835" s="6"/>
      <c r="CG835" s="6"/>
      <c r="CH835" s="6"/>
      <c r="CI835" s="6"/>
      <c r="CJ835" s="6"/>
      <c r="CK835" s="6"/>
      <c r="CL835" s="6"/>
      <c r="CM835" s="6"/>
      <c r="CN835" s="6"/>
      <c r="CO835" s="6"/>
      <c r="CP835" s="6"/>
      <c r="CQ835" s="6"/>
      <c r="CR835" s="6"/>
      <c r="CS835" s="6"/>
      <c r="CT835" s="6"/>
      <c r="CU835" s="6"/>
      <c r="CV835" s="6"/>
      <c r="CW835" s="6"/>
      <c r="CX835" s="6"/>
      <c r="CY835" s="6"/>
      <c r="CZ835" s="6"/>
      <c r="DA835" s="6"/>
      <c r="DB835" s="6"/>
    </row>
    <row r="836" spans="2:106" x14ac:dyDescent="0.15">
      <c r="B836" s="12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12"/>
      <c r="AK836" s="12"/>
      <c r="AL836" s="12"/>
      <c r="AM836" s="12"/>
      <c r="AN836" s="12"/>
      <c r="AO836" s="12"/>
      <c r="AP836" s="12"/>
      <c r="AQ836" s="12"/>
      <c r="AR836" s="12"/>
      <c r="AS836" s="12"/>
      <c r="AT836" s="12"/>
      <c r="AU836" s="12"/>
      <c r="AV836" s="12"/>
      <c r="AW836" s="12"/>
      <c r="AX836" s="12"/>
      <c r="AY836" s="12"/>
      <c r="AZ836" s="12"/>
      <c r="BA836" s="12"/>
      <c r="BB836" s="12"/>
      <c r="BC836" s="12"/>
      <c r="BD836" s="12"/>
      <c r="BE836" s="6"/>
      <c r="BF836" s="14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  <c r="BW836" s="6"/>
      <c r="BX836" s="6"/>
      <c r="BY836" s="6"/>
      <c r="BZ836" s="6"/>
      <c r="CA836" s="6"/>
      <c r="CB836" s="6"/>
      <c r="CC836" s="6"/>
      <c r="CD836" s="6"/>
      <c r="CE836" s="6"/>
      <c r="CF836" s="6"/>
      <c r="CG836" s="6"/>
      <c r="CH836" s="6"/>
      <c r="CI836" s="6"/>
      <c r="CJ836" s="6"/>
      <c r="CK836" s="6"/>
      <c r="CL836" s="6"/>
      <c r="CM836" s="6"/>
      <c r="CN836" s="6"/>
      <c r="CO836" s="6"/>
      <c r="CP836" s="6"/>
      <c r="CQ836" s="6"/>
      <c r="CR836" s="6"/>
      <c r="CS836" s="6"/>
      <c r="CT836" s="6"/>
      <c r="CU836" s="6"/>
      <c r="CV836" s="6"/>
      <c r="CW836" s="6"/>
      <c r="CX836" s="6"/>
      <c r="CY836" s="6"/>
      <c r="CZ836" s="6"/>
      <c r="DA836" s="6"/>
      <c r="DB836" s="6"/>
    </row>
    <row r="837" spans="2:106" x14ac:dyDescent="0.15">
      <c r="B837" s="12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12"/>
      <c r="AK837" s="12"/>
      <c r="AL837" s="12"/>
      <c r="AM837" s="12"/>
      <c r="AN837" s="12"/>
      <c r="AO837" s="12"/>
      <c r="AP837" s="12"/>
      <c r="AQ837" s="12"/>
      <c r="AR837" s="12"/>
      <c r="AS837" s="12"/>
      <c r="AT837" s="12"/>
      <c r="AU837" s="12"/>
      <c r="AV837" s="12"/>
      <c r="AW837" s="12"/>
      <c r="AX837" s="12"/>
      <c r="AY837" s="12"/>
      <c r="AZ837" s="12"/>
      <c r="BA837" s="12"/>
      <c r="BB837" s="12"/>
      <c r="BC837" s="12"/>
      <c r="BD837" s="12"/>
      <c r="BE837" s="6"/>
      <c r="BF837" s="14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  <c r="BW837" s="6"/>
      <c r="BX837" s="6"/>
      <c r="BY837" s="6"/>
      <c r="BZ837" s="6"/>
      <c r="CA837" s="6"/>
      <c r="CB837" s="6"/>
      <c r="CC837" s="6"/>
      <c r="CD837" s="6"/>
      <c r="CE837" s="6"/>
      <c r="CF837" s="6"/>
      <c r="CG837" s="6"/>
      <c r="CH837" s="6"/>
      <c r="CI837" s="6"/>
      <c r="CJ837" s="6"/>
      <c r="CK837" s="6"/>
      <c r="CL837" s="6"/>
      <c r="CM837" s="6"/>
      <c r="CN837" s="6"/>
      <c r="CO837" s="6"/>
      <c r="CP837" s="6"/>
      <c r="CQ837" s="6"/>
      <c r="CR837" s="6"/>
      <c r="CS837" s="6"/>
      <c r="CT837" s="6"/>
      <c r="CU837" s="6"/>
      <c r="CV837" s="6"/>
      <c r="CW837" s="6"/>
      <c r="CX837" s="6"/>
      <c r="CY837" s="6"/>
      <c r="CZ837" s="6"/>
      <c r="DA837" s="6"/>
      <c r="DB837" s="6"/>
    </row>
    <row r="838" spans="2:106" x14ac:dyDescent="0.15">
      <c r="B838" s="12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12"/>
      <c r="AK838" s="12"/>
      <c r="AL838" s="12"/>
      <c r="AM838" s="12"/>
      <c r="AN838" s="12"/>
      <c r="AO838" s="12"/>
      <c r="AP838" s="12"/>
      <c r="AQ838" s="12"/>
      <c r="AR838" s="12"/>
      <c r="AS838" s="12"/>
      <c r="AT838" s="12"/>
      <c r="AU838" s="12"/>
      <c r="AV838" s="12"/>
      <c r="AW838" s="12"/>
      <c r="AX838" s="12"/>
      <c r="AY838" s="12"/>
      <c r="AZ838" s="12"/>
      <c r="BA838" s="12"/>
      <c r="BB838" s="12"/>
      <c r="BC838" s="12"/>
      <c r="BD838" s="12"/>
      <c r="BE838" s="6"/>
      <c r="BF838" s="14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  <c r="BW838" s="6"/>
      <c r="BX838" s="6"/>
      <c r="BY838" s="6"/>
      <c r="BZ838" s="6"/>
      <c r="CA838" s="6"/>
      <c r="CB838" s="6"/>
      <c r="CC838" s="6"/>
      <c r="CD838" s="6"/>
      <c r="CE838" s="6"/>
      <c r="CF838" s="6"/>
      <c r="CG838" s="6"/>
      <c r="CH838" s="6"/>
      <c r="CI838" s="6"/>
      <c r="CJ838" s="6"/>
      <c r="CK838" s="6"/>
      <c r="CL838" s="6"/>
      <c r="CM838" s="6"/>
      <c r="CN838" s="6"/>
      <c r="CO838" s="6"/>
      <c r="CP838" s="6"/>
      <c r="CQ838" s="6"/>
      <c r="CR838" s="6"/>
      <c r="CS838" s="6"/>
      <c r="CT838" s="6"/>
      <c r="CU838" s="6"/>
      <c r="CV838" s="6"/>
      <c r="CW838" s="6"/>
      <c r="CX838" s="6"/>
      <c r="CY838" s="6"/>
      <c r="CZ838" s="6"/>
      <c r="DA838" s="6"/>
      <c r="DB838" s="6"/>
    </row>
    <row r="839" spans="2:106" x14ac:dyDescent="0.15">
      <c r="B839" s="12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12"/>
      <c r="AK839" s="12"/>
      <c r="AL839" s="12"/>
      <c r="AM839" s="12"/>
      <c r="AN839" s="12"/>
      <c r="AO839" s="12"/>
      <c r="AP839" s="12"/>
      <c r="AQ839" s="12"/>
      <c r="AR839" s="12"/>
      <c r="AS839" s="12"/>
      <c r="AT839" s="12"/>
      <c r="AU839" s="12"/>
      <c r="AV839" s="12"/>
      <c r="AW839" s="12"/>
      <c r="AX839" s="12"/>
      <c r="AY839" s="12"/>
      <c r="AZ839" s="12"/>
      <c r="BA839" s="12"/>
      <c r="BB839" s="12"/>
      <c r="BC839" s="12"/>
      <c r="BD839" s="12"/>
      <c r="BE839" s="6"/>
      <c r="BF839" s="14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  <c r="BW839" s="6"/>
      <c r="BX839" s="6"/>
      <c r="BY839" s="6"/>
      <c r="BZ839" s="6"/>
      <c r="CA839" s="6"/>
      <c r="CB839" s="6"/>
      <c r="CC839" s="6"/>
      <c r="CD839" s="6"/>
      <c r="CE839" s="6"/>
      <c r="CF839" s="6"/>
      <c r="CG839" s="6"/>
      <c r="CH839" s="6"/>
      <c r="CI839" s="6"/>
      <c r="CJ839" s="6"/>
      <c r="CK839" s="6"/>
      <c r="CL839" s="6"/>
      <c r="CM839" s="6"/>
      <c r="CN839" s="6"/>
      <c r="CO839" s="6"/>
      <c r="CP839" s="6"/>
      <c r="CQ839" s="6"/>
      <c r="CR839" s="6"/>
      <c r="CS839" s="6"/>
      <c r="CT839" s="6"/>
      <c r="CU839" s="6"/>
      <c r="CV839" s="6"/>
      <c r="CW839" s="6"/>
      <c r="CX839" s="6"/>
      <c r="CY839" s="6"/>
      <c r="CZ839" s="6"/>
      <c r="DA839" s="6"/>
      <c r="DB839" s="6"/>
    </row>
    <row r="840" spans="2:106" x14ac:dyDescent="0.15">
      <c r="B840" s="12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12"/>
      <c r="AK840" s="12"/>
      <c r="AL840" s="12"/>
      <c r="AM840" s="12"/>
      <c r="AN840" s="12"/>
      <c r="AO840" s="12"/>
      <c r="AP840" s="12"/>
      <c r="AQ840" s="12"/>
      <c r="AR840" s="12"/>
      <c r="AS840" s="12"/>
      <c r="AT840" s="12"/>
      <c r="AU840" s="12"/>
      <c r="AV840" s="12"/>
      <c r="AW840" s="12"/>
      <c r="AX840" s="12"/>
      <c r="AY840" s="12"/>
      <c r="AZ840" s="12"/>
      <c r="BA840" s="12"/>
      <c r="BB840" s="12"/>
      <c r="BC840" s="12"/>
      <c r="BD840" s="12"/>
      <c r="BE840" s="6"/>
      <c r="BF840" s="14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  <c r="BW840" s="6"/>
      <c r="BX840" s="6"/>
      <c r="BY840" s="6"/>
      <c r="BZ840" s="6"/>
      <c r="CA840" s="6"/>
      <c r="CB840" s="6"/>
      <c r="CC840" s="6"/>
      <c r="CD840" s="6"/>
      <c r="CE840" s="6"/>
      <c r="CF840" s="6"/>
      <c r="CG840" s="6"/>
      <c r="CH840" s="6"/>
      <c r="CI840" s="6"/>
      <c r="CJ840" s="6"/>
      <c r="CK840" s="6"/>
      <c r="CL840" s="6"/>
      <c r="CM840" s="6"/>
      <c r="CN840" s="6"/>
      <c r="CO840" s="6"/>
      <c r="CP840" s="6"/>
      <c r="CQ840" s="6"/>
      <c r="CR840" s="6"/>
      <c r="CS840" s="6"/>
      <c r="CT840" s="6"/>
      <c r="CU840" s="6"/>
      <c r="CV840" s="6"/>
      <c r="CW840" s="6"/>
      <c r="CX840" s="6"/>
      <c r="CY840" s="6"/>
      <c r="CZ840" s="6"/>
      <c r="DA840" s="6"/>
      <c r="DB840" s="6"/>
    </row>
    <row r="841" spans="2:106" x14ac:dyDescent="0.15">
      <c r="B841" s="12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12"/>
      <c r="AK841" s="12"/>
      <c r="AL841" s="12"/>
      <c r="AM841" s="12"/>
      <c r="AN841" s="12"/>
      <c r="AO841" s="12"/>
      <c r="AP841" s="12"/>
      <c r="AQ841" s="12"/>
      <c r="AR841" s="12"/>
      <c r="AS841" s="12"/>
      <c r="AT841" s="12"/>
      <c r="AU841" s="12"/>
      <c r="AV841" s="12"/>
      <c r="AW841" s="12"/>
      <c r="AX841" s="12"/>
      <c r="AY841" s="12"/>
      <c r="AZ841" s="12"/>
      <c r="BA841" s="12"/>
      <c r="BB841" s="12"/>
      <c r="BC841" s="12"/>
      <c r="BD841" s="12"/>
      <c r="BE841" s="6"/>
      <c r="BF841" s="14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  <c r="BW841" s="6"/>
      <c r="BX841" s="6"/>
      <c r="BY841" s="6"/>
      <c r="BZ841" s="6"/>
      <c r="CA841" s="6"/>
      <c r="CB841" s="6"/>
      <c r="CC841" s="6"/>
      <c r="CD841" s="6"/>
      <c r="CE841" s="6"/>
      <c r="CF841" s="6"/>
      <c r="CG841" s="6"/>
      <c r="CH841" s="6"/>
      <c r="CI841" s="6"/>
      <c r="CJ841" s="6"/>
      <c r="CK841" s="6"/>
      <c r="CL841" s="6"/>
      <c r="CM841" s="6"/>
      <c r="CN841" s="6"/>
      <c r="CO841" s="6"/>
      <c r="CP841" s="6"/>
      <c r="CQ841" s="6"/>
      <c r="CR841" s="6"/>
      <c r="CS841" s="6"/>
      <c r="CT841" s="6"/>
      <c r="CU841" s="6"/>
      <c r="CV841" s="6"/>
      <c r="CW841" s="6"/>
      <c r="CX841" s="6"/>
      <c r="CY841" s="6"/>
      <c r="CZ841" s="6"/>
      <c r="DA841" s="6"/>
      <c r="DB841" s="6"/>
    </row>
    <row r="842" spans="2:106" x14ac:dyDescent="0.15">
      <c r="B842" s="12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12"/>
      <c r="AK842" s="12"/>
      <c r="AL842" s="12"/>
      <c r="AM842" s="12"/>
      <c r="AN842" s="12"/>
      <c r="AO842" s="12"/>
      <c r="AP842" s="12"/>
      <c r="AQ842" s="12"/>
      <c r="AR842" s="12"/>
      <c r="AS842" s="12"/>
      <c r="AT842" s="12"/>
      <c r="AU842" s="12"/>
      <c r="AV842" s="12"/>
      <c r="AW842" s="12"/>
      <c r="AX842" s="12"/>
      <c r="AY842" s="12"/>
      <c r="AZ842" s="12"/>
      <c r="BA842" s="12"/>
      <c r="BB842" s="12"/>
      <c r="BC842" s="12"/>
      <c r="BD842" s="12"/>
      <c r="BE842" s="6"/>
      <c r="BF842" s="14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  <c r="BW842" s="6"/>
      <c r="BX842" s="6"/>
      <c r="BY842" s="6"/>
      <c r="BZ842" s="6"/>
      <c r="CA842" s="6"/>
      <c r="CB842" s="6"/>
      <c r="CC842" s="6"/>
      <c r="CD842" s="6"/>
      <c r="CE842" s="6"/>
      <c r="CF842" s="6"/>
      <c r="CG842" s="6"/>
      <c r="CH842" s="6"/>
      <c r="CI842" s="6"/>
      <c r="CJ842" s="6"/>
      <c r="CK842" s="6"/>
      <c r="CL842" s="6"/>
      <c r="CM842" s="6"/>
      <c r="CN842" s="6"/>
      <c r="CO842" s="6"/>
      <c r="CP842" s="6"/>
      <c r="CQ842" s="6"/>
      <c r="CR842" s="6"/>
      <c r="CS842" s="6"/>
      <c r="CT842" s="6"/>
      <c r="CU842" s="6"/>
      <c r="CV842" s="6"/>
      <c r="CW842" s="6"/>
      <c r="CX842" s="6"/>
      <c r="CY842" s="6"/>
      <c r="CZ842" s="6"/>
      <c r="DA842" s="6"/>
      <c r="DB842" s="6"/>
    </row>
    <row r="843" spans="2:106" x14ac:dyDescent="0.15">
      <c r="B843" s="12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12"/>
      <c r="AK843" s="12"/>
      <c r="AL843" s="12"/>
      <c r="AM843" s="12"/>
      <c r="AN843" s="12"/>
      <c r="AO843" s="12"/>
      <c r="AP843" s="12"/>
      <c r="AQ843" s="12"/>
      <c r="AR843" s="12"/>
      <c r="AS843" s="12"/>
      <c r="AT843" s="12"/>
      <c r="AU843" s="12"/>
      <c r="AV843" s="12"/>
      <c r="AW843" s="12"/>
      <c r="AX843" s="12"/>
      <c r="AY843" s="12"/>
      <c r="AZ843" s="12"/>
      <c r="BA843" s="12"/>
      <c r="BB843" s="12"/>
      <c r="BC843" s="12"/>
      <c r="BD843" s="12"/>
      <c r="BE843" s="6"/>
      <c r="BF843" s="14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  <c r="BW843" s="6"/>
      <c r="BX843" s="6"/>
      <c r="BY843" s="6"/>
      <c r="BZ843" s="6"/>
      <c r="CA843" s="6"/>
      <c r="CB843" s="6"/>
      <c r="CC843" s="6"/>
      <c r="CD843" s="6"/>
      <c r="CE843" s="6"/>
      <c r="CF843" s="6"/>
      <c r="CG843" s="6"/>
      <c r="CH843" s="6"/>
      <c r="CI843" s="6"/>
      <c r="CJ843" s="6"/>
      <c r="CK843" s="6"/>
      <c r="CL843" s="6"/>
      <c r="CM843" s="6"/>
      <c r="CN843" s="6"/>
      <c r="CO843" s="6"/>
      <c r="CP843" s="6"/>
      <c r="CQ843" s="6"/>
      <c r="CR843" s="6"/>
      <c r="CS843" s="6"/>
      <c r="CT843" s="6"/>
      <c r="CU843" s="6"/>
      <c r="CV843" s="6"/>
      <c r="CW843" s="6"/>
      <c r="CX843" s="6"/>
      <c r="CY843" s="6"/>
      <c r="CZ843" s="6"/>
      <c r="DA843" s="6"/>
      <c r="DB843" s="6"/>
    </row>
    <row r="844" spans="2:106" x14ac:dyDescent="0.15">
      <c r="B844" s="12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  <c r="AT844" s="12"/>
      <c r="AU844" s="12"/>
      <c r="AV844" s="12"/>
      <c r="AW844" s="12"/>
      <c r="AX844" s="12"/>
      <c r="AY844" s="12"/>
      <c r="AZ844" s="12"/>
      <c r="BA844" s="12"/>
      <c r="BB844" s="12"/>
      <c r="BC844" s="12"/>
      <c r="BD844" s="12"/>
      <c r="BE844" s="6"/>
      <c r="BF844" s="14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  <c r="BW844" s="6"/>
      <c r="BX844" s="6"/>
      <c r="BY844" s="6"/>
      <c r="BZ844" s="6"/>
      <c r="CA844" s="6"/>
      <c r="CB844" s="6"/>
      <c r="CC844" s="6"/>
      <c r="CD844" s="6"/>
      <c r="CE844" s="6"/>
      <c r="CF844" s="6"/>
      <c r="CG844" s="6"/>
      <c r="CH844" s="6"/>
      <c r="CI844" s="6"/>
      <c r="CJ844" s="6"/>
      <c r="CK844" s="6"/>
      <c r="CL844" s="6"/>
      <c r="CM844" s="6"/>
      <c r="CN844" s="6"/>
      <c r="CO844" s="6"/>
      <c r="CP844" s="6"/>
      <c r="CQ844" s="6"/>
      <c r="CR844" s="6"/>
      <c r="CS844" s="6"/>
      <c r="CT844" s="6"/>
      <c r="CU844" s="6"/>
      <c r="CV844" s="6"/>
      <c r="CW844" s="6"/>
      <c r="CX844" s="6"/>
      <c r="CY844" s="6"/>
      <c r="CZ844" s="6"/>
      <c r="DA844" s="6"/>
      <c r="DB844" s="6"/>
    </row>
    <row r="845" spans="2:106" x14ac:dyDescent="0.15">
      <c r="B845" s="12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12"/>
      <c r="AK845" s="12"/>
      <c r="AL845" s="12"/>
      <c r="AM845" s="12"/>
      <c r="AN845" s="12"/>
      <c r="AO845" s="12"/>
      <c r="AP845" s="12"/>
      <c r="AQ845" s="12"/>
      <c r="AR845" s="12"/>
      <c r="AS845" s="12"/>
      <c r="AT845" s="12"/>
      <c r="AU845" s="12"/>
      <c r="AV845" s="12"/>
      <c r="AW845" s="12"/>
      <c r="AX845" s="12"/>
      <c r="AY845" s="12"/>
      <c r="AZ845" s="12"/>
      <c r="BA845" s="12"/>
      <c r="BB845" s="12"/>
      <c r="BC845" s="12"/>
      <c r="BD845" s="12"/>
      <c r="BE845" s="6"/>
      <c r="BF845" s="14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  <c r="BW845" s="6"/>
      <c r="BX845" s="6"/>
      <c r="BY845" s="6"/>
      <c r="BZ845" s="6"/>
      <c r="CA845" s="6"/>
      <c r="CB845" s="6"/>
      <c r="CC845" s="6"/>
      <c r="CD845" s="6"/>
      <c r="CE845" s="6"/>
      <c r="CF845" s="6"/>
      <c r="CG845" s="6"/>
      <c r="CH845" s="6"/>
      <c r="CI845" s="6"/>
      <c r="CJ845" s="6"/>
      <c r="CK845" s="6"/>
      <c r="CL845" s="6"/>
      <c r="CM845" s="6"/>
      <c r="CN845" s="6"/>
      <c r="CO845" s="6"/>
      <c r="CP845" s="6"/>
      <c r="CQ845" s="6"/>
      <c r="CR845" s="6"/>
      <c r="CS845" s="6"/>
      <c r="CT845" s="6"/>
      <c r="CU845" s="6"/>
      <c r="CV845" s="6"/>
      <c r="CW845" s="6"/>
      <c r="CX845" s="6"/>
      <c r="CY845" s="6"/>
      <c r="CZ845" s="6"/>
      <c r="DA845" s="6"/>
      <c r="DB845" s="6"/>
    </row>
    <row r="846" spans="2:106" x14ac:dyDescent="0.15">
      <c r="B846" s="12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12"/>
      <c r="AK846" s="12"/>
      <c r="AL846" s="12"/>
      <c r="AM846" s="12"/>
      <c r="AN846" s="12"/>
      <c r="AO846" s="12"/>
      <c r="AP846" s="12"/>
      <c r="AQ846" s="12"/>
      <c r="AR846" s="12"/>
      <c r="AS846" s="12"/>
      <c r="AT846" s="12"/>
      <c r="AU846" s="12"/>
      <c r="AV846" s="12"/>
      <c r="AW846" s="12"/>
      <c r="AX846" s="12"/>
      <c r="AY846" s="12"/>
      <c r="AZ846" s="12"/>
      <c r="BA846" s="12"/>
      <c r="BB846" s="12"/>
      <c r="BC846" s="12"/>
      <c r="BD846" s="12"/>
      <c r="BE846" s="6"/>
      <c r="BF846" s="14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  <c r="BW846" s="6"/>
      <c r="BX846" s="6"/>
      <c r="BY846" s="6"/>
      <c r="BZ846" s="6"/>
      <c r="CA846" s="6"/>
      <c r="CB846" s="6"/>
      <c r="CC846" s="6"/>
      <c r="CD846" s="6"/>
      <c r="CE846" s="6"/>
      <c r="CF846" s="6"/>
      <c r="CG846" s="6"/>
      <c r="CH846" s="6"/>
      <c r="CI846" s="6"/>
      <c r="CJ846" s="6"/>
      <c r="CK846" s="6"/>
      <c r="CL846" s="6"/>
      <c r="CM846" s="6"/>
      <c r="CN846" s="6"/>
      <c r="CO846" s="6"/>
      <c r="CP846" s="6"/>
      <c r="CQ846" s="6"/>
      <c r="CR846" s="6"/>
      <c r="CS846" s="6"/>
      <c r="CT846" s="6"/>
      <c r="CU846" s="6"/>
      <c r="CV846" s="6"/>
      <c r="CW846" s="6"/>
      <c r="CX846" s="6"/>
      <c r="CY846" s="6"/>
      <c r="CZ846" s="6"/>
      <c r="DA846" s="6"/>
      <c r="DB846" s="6"/>
    </row>
    <row r="847" spans="2:106" x14ac:dyDescent="0.15">
      <c r="B847" s="12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12"/>
      <c r="AK847" s="12"/>
      <c r="AL847" s="12"/>
      <c r="AM847" s="12"/>
      <c r="AN847" s="12"/>
      <c r="AO847" s="12"/>
      <c r="AP847" s="12"/>
      <c r="AQ847" s="12"/>
      <c r="AR847" s="12"/>
      <c r="AS847" s="12"/>
      <c r="AT847" s="12"/>
      <c r="AU847" s="12"/>
      <c r="AV847" s="12"/>
      <c r="AW847" s="12"/>
      <c r="AX847" s="12"/>
      <c r="AY847" s="12"/>
      <c r="AZ847" s="12"/>
      <c r="BA847" s="12"/>
      <c r="BB847" s="12"/>
      <c r="BC847" s="12"/>
      <c r="BD847" s="12"/>
      <c r="BE847" s="6"/>
      <c r="BF847" s="14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  <c r="BW847" s="6"/>
      <c r="BX847" s="6"/>
      <c r="BY847" s="6"/>
      <c r="BZ847" s="6"/>
      <c r="CA847" s="6"/>
      <c r="CB847" s="6"/>
      <c r="CC847" s="6"/>
      <c r="CD847" s="6"/>
      <c r="CE847" s="6"/>
      <c r="CF847" s="6"/>
      <c r="CG847" s="6"/>
      <c r="CH847" s="6"/>
      <c r="CI847" s="6"/>
      <c r="CJ847" s="6"/>
      <c r="CK847" s="6"/>
      <c r="CL847" s="6"/>
      <c r="CM847" s="6"/>
      <c r="CN847" s="6"/>
      <c r="CO847" s="6"/>
      <c r="CP847" s="6"/>
      <c r="CQ847" s="6"/>
      <c r="CR847" s="6"/>
      <c r="CS847" s="6"/>
      <c r="CT847" s="6"/>
      <c r="CU847" s="6"/>
      <c r="CV847" s="6"/>
      <c r="CW847" s="6"/>
      <c r="CX847" s="6"/>
      <c r="CY847" s="6"/>
      <c r="CZ847" s="6"/>
      <c r="DA847" s="6"/>
      <c r="DB847" s="6"/>
    </row>
    <row r="848" spans="2:106" x14ac:dyDescent="0.15">
      <c r="BE848" s="6"/>
      <c r="BF848" s="14"/>
    </row>
    <row r="849" spans="57:58" x14ac:dyDescent="0.15">
      <c r="BE849" s="6"/>
      <c r="BF849" s="14"/>
    </row>
    <row r="850" spans="57:58" x14ac:dyDescent="0.15">
      <c r="BE850" s="6"/>
      <c r="BF850" s="14"/>
    </row>
    <row r="851" spans="57:58" x14ac:dyDescent="0.15">
      <c r="BE851" s="6"/>
      <c r="BF851" s="14"/>
    </row>
    <row r="852" spans="57:58" x14ac:dyDescent="0.15">
      <c r="BE852" s="6"/>
      <c r="BF852" s="14"/>
    </row>
    <row r="853" spans="57:58" x14ac:dyDescent="0.15">
      <c r="BE853" s="6"/>
      <c r="BF853" s="14"/>
    </row>
    <row r="854" spans="57:58" x14ac:dyDescent="0.15">
      <c r="BE854" s="6"/>
      <c r="BF854" s="14"/>
    </row>
    <row r="855" spans="57:58" x14ac:dyDescent="0.15">
      <c r="BE855" s="6"/>
      <c r="BF855" s="14"/>
    </row>
    <row r="856" spans="57:58" x14ac:dyDescent="0.15">
      <c r="BE856" s="6"/>
      <c r="BF856" s="14"/>
    </row>
    <row r="857" spans="57:58" x14ac:dyDescent="0.15">
      <c r="BE857" s="6"/>
      <c r="BF857" s="14"/>
    </row>
  </sheetData>
  <phoneticPr fontId="0" type="noConversion"/>
  <printOptions headings="1"/>
  <pageMargins left="0.39629921259842515" right="0.39629921259842515" top="0.78629921259842528" bottom="0.59314960629921254" header="0.39629921259842515" footer="0.39000000000000007"/>
  <pageSetup paperSize="9" scale="69" orientation="landscape"/>
  <headerFooter>
    <oddHeader>&amp;C&amp;"Arial,Vet"&amp;18S.C. "De Giessen en Linge": Alle koplopers van de interne competitie</oddHeader>
  </headerFooter>
  <colBreaks count="2" manualBreakCount="2">
    <brk id="13" max="38" man="1"/>
    <brk id="25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Koplopers</vt:lpstr>
      <vt:lpstr>Blad2</vt:lpstr>
      <vt:lpstr>Blad3</vt:lpstr>
      <vt:lpstr>Koplopers!Afdrukbereik</vt:lpstr>
      <vt:lpstr>Koplopers!Afdruktitels</vt:lpstr>
    </vt:vector>
  </TitlesOfParts>
  <Company>PSS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Diana</cp:lastModifiedBy>
  <cp:lastPrinted>2015-05-31T10:30:16Z</cp:lastPrinted>
  <dcterms:created xsi:type="dcterms:W3CDTF">1999-04-12T16:08:45Z</dcterms:created>
  <dcterms:modified xsi:type="dcterms:W3CDTF">2019-07-07T13:22:42Z</dcterms:modified>
</cp:coreProperties>
</file>